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AND\RJS ARCHITECT\ARCH\ArCHforms\ArCHprojAccount\"/>
    </mc:Choice>
  </mc:AlternateContent>
  <bookViews>
    <workbookView xWindow="0" yWindow="0" windowWidth="25635" windowHeight="17670" tabRatio="957"/>
  </bookViews>
  <sheets>
    <sheet name="List" sheetId="1" r:id="rId1"/>
    <sheet name="1-Inv" sheetId="2" r:id="rId2"/>
    <sheet name="2-inv" sheetId="3" r:id="rId3"/>
    <sheet name="3-inv" sheetId="4" r:id="rId4"/>
    <sheet name="4-inv" sheetId="5" r:id="rId5"/>
    <sheet name="5-inv" sheetId="6" r:id="rId6"/>
    <sheet name="6-inv" sheetId="7" r:id="rId7"/>
    <sheet name="7-inv" sheetId="8" r:id="rId8"/>
    <sheet name="8-inv" sheetId="9" r:id="rId9"/>
    <sheet name="9-inv" sheetId="10" r:id="rId10"/>
    <sheet name="10-inv" sheetId="11" r:id="rId11"/>
    <sheet name="11-inv" sheetId="12" r:id="rId12"/>
    <sheet name="12-inv" sheetId="13" r:id="rId13"/>
    <sheet name="13-inv" sheetId="14" r:id="rId14"/>
    <sheet name="14-inv" sheetId="15" r:id="rId15"/>
    <sheet name="15-inv" sheetId="16" r:id="rId16"/>
    <sheet name="16-inv" sheetId="17" r:id="rId17"/>
    <sheet name="17-inv" sheetId="18" r:id="rId18"/>
    <sheet name="18-inv" sheetId="19" r:id="rId19"/>
    <sheet name="19-inv" sheetId="20" r:id="rId20"/>
    <sheet name="20-inv" sheetId="21" r:id="rId21"/>
    <sheet name="21-inv" sheetId="22" r:id="rId22"/>
    <sheet name="22-inv" sheetId="23" r:id="rId23"/>
    <sheet name="23-inv" sheetId="24" r:id="rId24"/>
    <sheet name="24-inv" sheetId="25" r:id="rId25"/>
    <sheet name="25-inv" sheetId="26" r:id="rId26"/>
    <sheet name="26-inv" sheetId="27" r:id="rId27"/>
    <sheet name="27-inv" sheetId="28" r:id="rId28"/>
    <sheet name="28-inv" sheetId="29" r:id="rId29"/>
    <sheet name="29-inv" sheetId="30" r:id="rId30"/>
    <sheet name="30-inv" sheetId="31" r:id="rId31"/>
    <sheet name="31-inv" sheetId="32" r:id="rId32"/>
    <sheet name="32-inv" sheetId="33" r:id="rId33"/>
    <sheet name="33-inv" sheetId="34" r:id="rId34"/>
    <sheet name="34-inv" sheetId="35" r:id="rId35"/>
    <sheet name="35-inv" sheetId="36" r:id="rId36"/>
    <sheet name="36-inv" sheetId="37" r:id="rId37"/>
    <sheet name="37-inv" sheetId="38" r:id="rId38"/>
    <sheet name="38-inv" sheetId="39" r:id="rId39"/>
    <sheet name="39-inv" sheetId="40" r:id="rId40"/>
  </sheets>
  <definedNames>
    <definedName name="_xlnm.Print_Area" localSheetId="10">'10-inv'!$A$1:$S$90</definedName>
    <definedName name="_xlnm.Print_Area" localSheetId="11">'11-inv'!$A$1:$S$90</definedName>
    <definedName name="_xlnm.Print_Area" localSheetId="12">'12-inv'!$A$1:$S$92</definedName>
    <definedName name="_xlnm.Print_Area" localSheetId="13">'13-inv'!$A$1:$S$92</definedName>
    <definedName name="_xlnm.Print_Area" localSheetId="14">'14-inv'!$A$1:$S$92</definedName>
    <definedName name="_xlnm.Print_Area" localSheetId="15">'15-inv'!$A$1:$S$92</definedName>
    <definedName name="_xlnm.Print_Area" localSheetId="16">'16-inv'!$A$1:$S$92</definedName>
    <definedName name="_xlnm.Print_Area" localSheetId="17">'17-inv'!$A$1:$S$92</definedName>
    <definedName name="_xlnm.Print_Area" localSheetId="18">'18-inv'!$A$1:$S$92</definedName>
    <definedName name="_xlnm.Print_Area" localSheetId="19">'19-inv'!$A$1:$S$92</definedName>
    <definedName name="_xlnm.Print_Area" localSheetId="1">'1-Inv'!$A$1:$S$92</definedName>
    <definedName name="_xlnm.Print_Area" localSheetId="20">'20-inv'!$A$1:$S$92</definedName>
    <definedName name="_xlnm.Print_Area" localSheetId="21">'21-inv'!$A$1:$S$92</definedName>
    <definedName name="_xlnm.Print_Area" localSheetId="22">'22-inv'!$A$1:$S$92</definedName>
    <definedName name="_xlnm.Print_Area" localSheetId="23">'23-inv'!$A$1:$S$92</definedName>
    <definedName name="_xlnm.Print_Area" localSheetId="24">'24-inv'!$A$1:$S$92</definedName>
    <definedName name="_xlnm.Print_Area" localSheetId="25">'25-inv'!$A$1:$S$92</definedName>
    <definedName name="_xlnm.Print_Area" localSheetId="26">'26-inv'!$A$1:$S$92</definedName>
    <definedName name="_xlnm.Print_Area" localSheetId="27">'27-inv'!$A$1:$S$92</definedName>
    <definedName name="_xlnm.Print_Area" localSheetId="28">'28-inv'!$A$1:$S$92</definedName>
    <definedName name="_xlnm.Print_Area" localSheetId="29">'29-inv'!$A$1:$S$92</definedName>
    <definedName name="_xlnm.Print_Area" localSheetId="2">'2-inv'!$A$1:$S$92</definedName>
    <definedName name="_xlnm.Print_Area" localSheetId="30">'30-inv'!$A$1:$S$92</definedName>
    <definedName name="_xlnm.Print_Area" localSheetId="31">'31-inv'!$A$1:$S$92</definedName>
    <definedName name="_xlnm.Print_Area" localSheetId="32">'32-inv'!$A$1:$S$92</definedName>
    <definedName name="_xlnm.Print_Area" localSheetId="33">'33-inv'!$A$1:$S$92</definedName>
    <definedName name="_xlnm.Print_Area" localSheetId="34">'34-inv'!$A$1:$S$92</definedName>
    <definedName name="_xlnm.Print_Area" localSheetId="35">'35-inv'!$A$1:$S$92</definedName>
    <definedName name="_xlnm.Print_Area" localSheetId="36">'36-inv'!$A$1:$S$92</definedName>
    <definedName name="_xlnm.Print_Area" localSheetId="37">'37-inv'!$A$1:$S$92</definedName>
    <definedName name="_xlnm.Print_Area" localSheetId="38">'38-inv'!$A$1:$S$92</definedName>
    <definedName name="_xlnm.Print_Area" localSheetId="39">'39-inv'!$A$1:$S$92</definedName>
    <definedName name="_xlnm.Print_Area" localSheetId="3">'3-inv'!$A$1:$S$92</definedName>
    <definedName name="_xlnm.Print_Area" localSheetId="4">'4-inv'!$A$1:$S$92</definedName>
    <definedName name="_xlnm.Print_Area" localSheetId="5">'5-inv'!$A$1:$S$67</definedName>
    <definedName name="_xlnm.Print_Area" localSheetId="6">'6-inv'!$A$1:$S$92</definedName>
    <definedName name="_xlnm.Print_Area" localSheetId="7">'7-inv'!$A$1:$S$92</definedName>
    <definedName name="_xlnm.Print_Area" localSheetId="8">'8-inv'!$A$1:$S$92</definedName>
    <definedName name="_xlnm.Print_Area" localSheetId="9">'9-inv'!$A$1:$S$92</definedName>
    <definedName name="_xlnm.Print_Area" localSheetId="0">List!$B$1:$P$102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1" l="1"/>
  <c r="A50" i="1"/>
  <c r="A52" i="1"/>
  <c r="A54" i="1"/>
  <c r="A56" i="1"/>
  <c r="A58" i="1"/>
  <c r="A60" i="1"/>
  <c r="A62" i="1"/>
  <c r="A64" i="1"/>
  <c r="A66" i="1"/>
  <c r="A68" i="1"/>
  <c r="A70" i="1"/>
  <c r="A72" i="1"/>
  <c r="A74" i="1"/>
  <c r="B1" i="1"/>
  <c r="B86" i="40"/>
  <c r="B75" i="40"/>
  <c r="B86" i="39"/>
  <c r="B75" i="39"/>
  <c r="B86" i="38"/>
  <c r="B75" i="38"/>
  <c r="B86" i="37"/>
  <c r="B75" i="37"/>
  <c r="B86" i="36"/>
  <c r="B75" i="36"/>
  <c r="B86" i="35"/>
  <c r="B75" i="35"/>
  <c r="B86" i="34"/>
  <c r="B75" i="34"/>
  <c r="B86" i="33"/>
  <c r="B75" i="33"/>
  <c r="B86" i="32"/>
  <c r="B75" i="32"/>
  <c r="B86" i="31"/>
  <c r="B75" i="31"/>
  <c r="B86" i="30"/>
  <c r="B75" i="30"/>
  <c r="B86" i="29"/>
  <c r="B75" i="29"/>
  <c r="B86" i="28"/>
  <c r="B75" i="28"/>
  <c r="B86" i="27"/>
  <c r="B75" i="27"/>
  <c r="B86" i="26"/>
  <c r="B75" i="26"/>
  <c r="B86" i="25"/>
  <c r="B75" i="25"/>
  <c r="B86" i="24"/>
  <c r="B75" i="24"/>
  <c r="B86" i="23"/>
  <c r="B75" i="23"/>
  <c r="B86" i="22"/>
  <c r="B75" i="22"/>
  <c r="B86" i="21"/>
  <c r="B75" i="21"/>
  <c r="B86" i="20"/>
  <c r="B75" i="20"/>
  <c r="B86" i="19"/>
  <c r="B75" i="19"/>
  <c r="B86" i="18"/>
  <c r="B75" i="18"/>
  <c r="B86" i="17"/>
  <c r="B75" i="17"/>
  <c r="B86" i="16"/>
  <c r="B75" i="16"/>
  <c r="B86" i="15"/>
  <c r="B75" i="15"/>
  <c r="B86" i="14"/>
  <c r="B75" i="14"/>
  <c r="B86" i="13"/>
  <c r="B75" i="13"/>
  <c r="B86" i="12"/>
  <c r="B75" i="12"/>
  <c r="B86" i="11"/>
  <c r="B75" i="11"/>
  <c r="B86" i="10"/>
  <c r="B75" i="10"/>
  <c r="B86" i="9"/>
  <c r="B75" i="9"/>
  <c r="B86" i="8"/>
  <c r="B75" i="8"/>
  <c r="B86" i="7"/>
  <c r="B75" i="7"/>
  <c r="B86" i="6"/>
  <c r="B75" i="6"/>
  <c r="B86" i="5"/>
  <c r="B75" i="5"/>
  <c r="B86" i="4"/>
  <c r="B75" i="4"/>
  <c r="B86" i="3"/>
  <c r="B75" i="3"/>
  <c r="B86" i="2"/>
  <c r="B75" i="2"/>
  <c r="S61" i="40"/>
  <c r="M63" i="40"/>
  <c r="S63" i="40"/>
  <c r="S62" i="40"/>
  <c r="H22" i="40"/>
  <c r="H155" i="1"/>
  <c r="S61" i="39"/>
  <c r="M63" i="39"/>
  <c r="S63" i="39"/>
  <c r="S62" i="39"/>
  <c r="H22" i="39"/>
  <c r="H153" i="1"/>
  <c r="S61" i="38"/>
  <c r="M63" i="38"/>
  <c r="S63" i="38"/>
  <c r="S62" i="38"/>
  <c r="H22" i="38"/>
  <c r="H151" i="1"/>
  <c r="S61" i="37"/>
  <c r="M63" i="37"/>
  <c r="S63" i="37"/>
  <c r="S62" i="37"/>
  <c r="H22" i="37"/>
  <c r="H149" i="1"/>
  <c r="S61" i="36"/>
  <c r="M63" i="36"/>
  <c r="S63" i="36"/>
  <c r="S62" i="36"/>
  <c r="H22" i="36"/>
  <c r="H147" i="1"/>
  <c r="S61" i="35"/>
  <c r="M63" i="35"/>
  <c r="S63" i="35"/>
  <c r="S62" i="35"/>
  <c r="H22" i="35"/>
  <c r="H145" i="1"/>
  <c r="S61" i="34"/>
  <c r="M63" i="34"/>
  <c r="S63" i="34"/>
  <c r="S62" i="34"/>
  <c r="H22" i="34"/>
  <c r="H143" i="1"/>
  <c r="S61" i="33"/>
  <c r="M63" i="33"/>
  <c r="S63" i="33"/>
  <c r="S62" i="33"/>
  <c r="H22" i="33"/>
  <c r="H141" i="1"/>
  <c r="S61" i="32"/>
  <c r="M63" i="32"/>
  <c r="S63" i="32"/>
  <c r="S62" i="32"/>
  <c r="H22" i="32"/>
  <c r="H139" i="1"/>
  <c r="S61" i="31"/>
  <c r="M63" i="31"/>
  <c r="S63" i="31"/>
  <c r="S62" i="31"/>
  <c r="H22" i="31"/>
  <c r="H137" i="1"/>
  <c r="S61" i="30"/>
  <c r="M63" i="30"/>
  <c r="S63" i="30"/>
  <c r="S62" i="30"/>
  <c r="H22" i="30"/>
  <c r="H135" i="1"/>
  <c r="S61" i="29"/>
  <c r="M63" i="29"/>
  <c r="S63" i="29"/>
  <c r="S62" i="29"/>
  <c r="H22" i="29"/>
  <c r="H133" i="1"/>
  <c r="S61" i="28"/>
  <c r="M63" i="28"/>
  <c r="S63" i="28"/>
  <c r="S62" i="28"/>
  <c r="H22" i="28"/>
  <c r="H131" i="1"/>
  <c r="S61" i="27"/>
  <c r="M63" i="27"/>
  <c r="S63" i="27"/>
  <c r="S62" i="27"/>
  <c r="H22" i="27"/>
  <c r="H129" i="1"/>
  <c r="S61" i="26"/>
  <c r="M63" i="26"/>
  <c r="S63" i="26"/>
  <c r="S62" i="26"/>
  <c r="H22" i="26"/>
  <c r="H127" i="1"/>
  <c r="S61" i="25"/>
  <c r="M63" i="25"/>
  <c r="S63" i="25"/>
  <c r="S62" i="25"/>
  <c r="H22" i="25"/>
  <c r="H125" i="1"/>
  <c r="S61" i="24"/>
  <c r="M63" i="24"/>
  <c r="S63" i="24"/>
  <c r="S62" i="24"/>
  <c r="H22" i="24"/>
  <c r="H123" i="1"/>
  <c r="S61" i="23"/>
  <c r="M63" i="23"/>
  <c r="S63" i="23"/>
  <c r="S62" i="23"/>
  <c r="H22" i="23"/>
  <c r="H121" i="1"/>
  <c r="S61" i="22"/>
  <c r="M63" i="22"/>
  <c r="S63" i="22"/>
  <c r="S62" i="22"/>
  <c r="H22" i="22"/>
  <c r="H119" i="1"/>
  <c r="S61" i="21"/>
  <c r="M63" i="21"/>
  <c r="S63" i="21"/>
  <c r="S62" i="21"/>
  <c r="H22" i="21"/>
  <c r="H117" i="1"/>
  <c r="S61" i="20"/>
  <c r="M63" i="20"/>
  <c r="S63" i="20"/>
  <c r="S62" i="20"/>
  <c r="H22" i="20"/>
  <c r="H115" i="1"/>
  <c r="S61" i="19"/>
  <c r="M63" i="19"/>
  <c r="S63" i="19"/>
  <c r="S62" i="19"/>
  <c r="H22" i="19"/>
  <c r="H113" i="1"/>
  <c r="S61" i="18"/>
  <c r="M63" i="18"/>
  <c r="S63" i="18"/>
  <c r="S62" i="18"/>
  <c r="H22" i="18"/>
  <c r="H111" i="1"/>
  <c r="S61" i="17"/>
  <c r="M63" i="17"/>
  <c r="S63" i="17"/>
  <c r="S62" i="17"/>
  <c r="H22" i="17"/>
  <c r="H109" i="1"/>
  <c r="H157" i="1"/>
  <c r="M157" i="1"/>
  <c r="S61" i="16"/>
  <c r="M63" i="16"/>
  <c r="S63" i="16"/>
  <c r="S62" i="16"/>
  <c r="H22" i="16"/>
  <c r="H74" i="1"/>
  <c r="S61" i="15"/>
  <c r="M63" i="15"/>
  <c r="S63" i="15"/>
  <c r="S62" i="15"/>
  <c r="H22" i="15"/>
  <c r="H72" i="1"/>
  <c r="S61" i="14"/>
  <c r="M63" i="14"/>
  <c r="S63" i="14"/>
  <c r="S62" i="14"/>
  <c r="H22" i="14"/>
  <c r="H70" i="1"/>
  <c r="S61" i="13"/>
  <c r="M63" i="13"/>
  <c r="S63" i="13"/>
  <c r="S62" i="13"/>
  <c r="H22" i="13"/>
  <c r="H68" i="1"/>
  <c r="S61" i="12"/>
  <c r="M63" i="12"/>
  <c r="S63" i="12"/>
  <c r="S62" i="12"/>
  <c r="H22" i="12"/>
  <c r="H66" i="1"/>
  <c r="S61" i="11"/>
  <c r="M63" i="11"/>
  <c r="S63" i="11"/>
  <c r="S62" i="11"/>
  <c r="H22" i="11"/>
  <c r="H64" i="1"/>
  <c r="S61" i="10"/>
  <c r="M63" i="10"/>
  <c r="S63" i="10"/>
  <c r="S62" i="10"/>
  <c r="H22" i="10"/>
  <c r="H62" i="1"/>
  <c r="S61" i="9"/>
  <c r="M63" i="9"/>
  <c r="S63" i="9"/>
  <c r="S62" i="9"/>
  <c r="H22" i="9"/>
  <c r="H60" i="1"/>
  <c r="S61" i="8"/>
  <c r="M63" i="8"/>
  <c r="S63" i="8"/>
  <c r="S62" i="8"/>
  <c r="H22" i="8"/>
  <c r="H58" i="1"/>
  <c r="S61" i="7"/>
  <c r="M63" i="7"/>
  <c r="S63" i="7"/>
  <c r="S62" i="7"/>
  <c r="H22" i="7"/>
  <c r="H56" i="1"/>
  <c r="S61" i="6"/>
  <c r="M63" i="6"/>
  <c r="S63" i="6"/>
  <c r="S62" i="6"/>
  <c r="H22" i="6"/>
  <c r="H54" i="1"/>
  <c r="S61" i="5"/>
  <c r="M63" i="5"/>
  <c r="S63" i="5"/>
  <c r="S62" i="5"/>
  <c r="H22" i="5"/>
  <c r="H52" i="1"/>
  <c r="S61" i="4"/>
  <c r="M63" i="4"/>
  <c r="S63" i="4"/>
  <c r="S62" i="4"/>
  <c r="H22" i="4"/>
  <c r="H50" i="1"/>
  <c r="S61" i="3"/>
  <c r="M63" i="3"/>
  <c r="S63" i="3"/>
  <c r="S62" i="3"/>
  <c r="H22" i="3"/>
  <c r="H48" i="1"/>
  <c r="S61" i="2"/>
  <c r="M63" i="2"/>
  <c r="S63" i="2"/>
  <c r="S62" i="2"/>
  <c r="H22" i="2"/>
  <c r="H46" i="1"/>
  <c r="H78" i="1"/>
  <c r="M78" i="1"/>
  <c r="N162" i="1"/>
  <c r="U52" i="1"/>
  <c r="W52" i="1"/>
  <c r="U51" i="1"/>
  <c r="W51" i="1"/>
  <c r="I156" i="1"/>
  <c r="G155" i="1"/>
  <c r="E155" i="1"/>
  <c r="D155" i="1"/>
  <c r="C155" i="1"/>
  <c r="B155" i="1"/>
  <c r="N109" i="1"/>
  <c r="N111" i="1"/>
  <c r="N113" i="1"/>
  <c r="N115" i="1"/>
  <c r="N117" i="1"/>
  <c r="N119" i="1"/>
  <c r="N121" i="1"/>
  <c r="N123" i="1"/>
  <c r="N125" i="1"/>
  <c r="N127" i="1"/>
  <c r="N129" i="1"/>
  <c r="N131" i="1"/>
  <c r="N133" i="1"/>
  <c r="N135" i="1"/>
  <c r="N137" i="1"/>
  <c r="N139" i="1"/>
  <c r="N141" i="1"/>
  <c r="N143" i="1"/>
  <c r="N145" i="1"/>
  <c r="N147" i="1"/>
  <c r="N149" i="1"/>
  <c r="N151" i="1"/>
  <c r="N153" i="1"/>
  <c r="N155" i="1"/>
  <c r="M109" i="1"/>
  <c r="M111" i="1"/>
  <c r="M113" i="1"/>
  <c r="M115" i="1"/>
  <c r="M117" i="1"/>
  <c r="M119" i="1"/>
  <c r="M121" i="1"/>
  <c r="M123" i="1"/>
  <c r="M125" i="1"/>
  <c r="M127" i="1"/>
  <c r="M129" i="1"/>
  <c r="M131" i="1"/>
  <c r="M133" i="1"/>
  <c r="M135" i="1"/>
  <c r="M137" i="1"/>
  <c r="M139" i="1"/>
  <c r="M141" i="1"/>
  <c r="M143" i="1"/>
  <c r="M145" i="1"/>
  <c r="M147" i="1"/>
  <c r="M149" i="1"/>
  <c r="M151" i="1"/>
  <c r="M153" i="1"/>
  <c r="M155" i="1"/>
  <c r="L155" i="1"/>
  <c r="K155" i="1"/>
  <c r="I154" i="1"/>
  <c r="G153" i="1"/>
  <c r="E153" i="1"/>
  <c r="D153" i="1"/>
  <c r="C153" i="1"/>
  <c r="B153" i="1"/>
  <c r="L153" i="1"/>
  <c r="K153" i="1"/>
  <c r="I152" i="1"/>
  <c r="G151" i="1"/>
  <c r="E151" i="1"/>
  <c r="D151" i="1"/>
  <c r="C151" i="1"/>
  <c r="B151" i="1"/>
  <c r="L151" i="1"/>
  <c r="K151" i="1"/>
  <c r="I150" i="1"/>
  <c r="G149" i="1"/>
  <c r="E149" i="1"/>
  <c r="D149" i="1"/>
  <c r="C149" i="1"/>
  <c r="B149" i="1"/>
  <c r="L149" i="1"/>
  <c r="K149" i="1"/>
  <c r="I148" i="1"/>
  <c r="G147" i="1"/>
  <c r="E147" i="1"/>
  <c r="D147" i="1"/>
  <c r="C147" i="1"/>
  <c r="B147" i="1"/>
  <c r="L147" i="1"/>
  <c r="K147" i="1"/>
  <c r="I146" i="1"/>
  <c r="G145" i="1"/>
  <c r="E145" i="1"/>
  <c r="D145" i="1"/>
  <c r="C145" i="1"/>
  <c r="B145" i="1"/>
  <c r="L145" i="1"/>
  <c r="K145" i="1"/>
  <c r="I144" i="1"/>
  <c r="G143" i="1"/>
  <c r="E143" i="1"/>
  <c r="D143" i="1"/>
  <c r="C143" i="1"/>
  <c r="B143" i="1"/>
  <c r="L143" i="1"/>
  <c r="K143" i="1"/>
  <c r="I142" i="1"/>
  <c r="G141" i="1"/>
  <c r="E141" i="1"/>
  <c r="D141" i="1"/>
  <c r="C141" i="1"/>
  <c r="B141" i="1"/>
  <c r="L141" i="1"/>
  <c r="K141" i="1"/>
  <c r="I140" i="1"/>
  <c r="G139" i="1"/>
  <c r="E139" i="1"/>
  <c r="D139" i="1"/>
  <c r="C139" i="1"/>
  <c r="B139" i="1"/>
  <c r="L139" i="1"/>
  <c r="K139" i="1"/>
  <c r="I138" i="1"/>
  <c r="G137" i="1"/>
  <c r="E137" i="1"/>
  <c r="D137" i="1"/>
  <c r="C137" i="1"/>
  <c r="B137" i="1"/>
  <c r="L137" i="1"/>
  <c r="K137" i="1"/>
  <c r="I136" i="1"/>
  <c r="G135" i="1"/>
  <c r="E135" i="1"/>
  <c r="D135" i="1"/>
  <c r="C135" i="1"/>
  <c r="B135" i="1"/>
  <c r="L135" i="1"/>
  <c r="K135" i="1"/>
  <c r="I134" i="1"/>
  <c r="G133" i="1"/>
  <c r="E133" i="1"/>
  <c r="D133" i="1"/>
  <c r="C133" i="1"/>
  <c r="B133" i="1"/>
  <c r="L133" i="1"/>
  <c r="K133" i="1"/>
  <c r="I132" i="1"/>
  <c r="G131" i="1"/>
  <c r="E131" i="1"/>
  <c r="D131" i="1"/>
  <c r="C131" i="1"/>
  <c r="B131" i="1"/>
  <c r="L131" i="1"/>
  <c r="K131" i="1"/>
  <c r="I130" i="1"/>
  <c r="G129" i="1"/>
  <c r="E129" i="1"/>
  <c r="D129" i="1"/>
  <c r="C129" i="1"/>
  <c r="B129" i="1"/>
  <c r="L129" i="1"/>
  <c r="K129" i="1"/>
  <c r="I128" i="1"/>
  <c r="G127" i="1"/>
  <c r="E127" i="1"/>
  <c r="D127" i="1"/>
  <c r="C127" i="1"/>
  <c r="B127" i="1"/>
  <c r="L127" i="1"/>
  <c r="K127" i="1"/>
  <c r="I126" i="1"/>
  <c r="G125" i="1"/>
  <c r="E125" i="1"/>
  <c r="D125" i="1"/>
  <c r="C125" i="1"/>
  <c r="B125" i="1"/>
  <c r="L125" i="1"/>
  <c r="K125" i="1"/>
  <c r="I122" i="1"/>
  <c r="I124" i="1"/>
  <c r="G123" i="1"/>
  <c r="E123" i="1"/>
  <c r="D123" i="1"/>
  <c r="C123" i="1"/>
  <c r="B123" i="1"/>
  <c r="L123" i="1"/>
  <c r="K123" i="1"/>
  <c r="G121" i="1"/>
  <c r="E121" i="1"/>
  <c r="D121" i="1"/>
  <c r="C121" i="1"/>
  <c r="B121" i="1"/>
  <c r="L121" i="1"/>
  <c r="K121" i="1"/>
  <c r="I120" i="1"/>
  <c r="G119" i="1"/>
  <c r="E119" i="1"/>
  <c r="D119" i="1"/>
  <c r="C119" i="1"/>
  <c r="B119" i="1"/>
  <c r="L119" i="1"/>
  <c r="K119" i="1"/>
  <c r="I118" i="1"/>
  <c r="G117" i="1"/>
  <c r="E117" i="1"/>
  <c r="D117" i="1"/>
  <c r="C117" i="1"/>
  <c r="B117" i="1"/>
  <c r="L117" i="1"/>
  <c r="K117" i="1"/>
  <c r="I116" i="1"/>
  <c r="G115" i="1"/>
  <c r="E115" i="1"/>
  <c r="D115" i="1"/>
  <c r="C115" i="1"/>
  <c r="B115" i="1"/>
  <c r="L115" i="1"/>
  <c r="K115" i="1"/>
  <c r="I114" i="1"/>
  <c r="G113" i="1"/>
  <c r="E113" i="1"/>
  <c r="D113" i="1"/>
  <c r="C113" i="1"/>
  <c r="B113" i="1"/>
  <c r="L113" i="1"/>
  <c r="K113" i="1"/>
  <c r="I112" i="1"/>
  <c r="G111" i="1"/>
  <c r="E111" i="1"/>
  <c r="D111" i="1"/>
  <c r="C111" i="1"/>
  <c r="B111" i="1"/>
  <c r="L111" i="1"/>
  <c r="K111" i="1"/>
  <c r="C109" i="1"/>
  <c r="L109" i="1"/>
  <c r="K109" i="1"/>
  <c r="I73" i="1"/>
  <c r="I75" i="1"/>
  <c r="I110" i="1"/>
  <c r="G72" i="1"/>
  <c r="G74" i="1"/>
  <c r="G109" i="1"/>
  <c r="E109" i="1"/>
  <c r="D109" i="1"/>
  <c r="E74" i="1"/>
  <c r="D74" i="1"/>
  <c r="C74" i="1"/>
  <c r="B109" i="1"/>
  <c r="S86" i="40"/>
  <c r="S85" i="40"/>
  <c r="S84" i="40"/>
  <c r="S83" i="40"/>
  <c r="B83" i="40"/>
  <c r="S82" i="40"/>
  <c r="B82" i="40"/>
  <c r="S81" i="40"/>
  <c r="S80" i="40"/>
  <c r="S79" i="40"/>
  <c r="B79" i="40"/>
  <c r="S78" i="40"/>
  <c r="B78" i="40"/>
  <c r="S77" i="40"/>
  <c r="S76" i="40"/>
  <c r="S75" i="40"/>
  <c r="S74" i="40"/>
  <c r="S73" i="40"/>
  <c r="B73" i="40"/>
  <c r="S72" i="40"/>
  <c r="B72" i="40"/>
  <c r="S71" i="40"/>
  <c r="B71" i="40"/>
  <c r="S70" i="40"/>
  <c r="S69" i="40"/>
  <c r="K26" i="40"/>
  <c r="K25" i="40"/>
  <c r="K22" i="40"/>
  <c r="K23" i="40"/>
  <c r="H16" i="40"/>
  <c r="I10" i="40"/>
  <c r="N9" i="40"/>
  <c r="I9" i="40"/>
  <c r="I8" i="40"/>
  <c r="I7" i="40"/>
  <c r="I6" i="40"/>
  <c r="I5" i="40"/>
  <c r="I4" i="40"/>
  <c r="I3" i="40"/>
  <c r="S86" i="39"/>
  <c r="S85" i="39"/>
  <c r="S84" i="39"/>
  <c r="S83" i="39"/>
  <c r="B83" i="39"/>
  <c r="S82" i="39"/>
  <c r="B82" i="39"/>
  <c r="S81" i="39"/>
  <c r="S80" i="39"/>
  <c r="S79" i="39"/>
  <c r="B79" i="39"/>
  <c r="S78" i="39"/>
  <c r="B78" i="39"/>
  <c r="S77" i="39"/>
  <c r="S76" i="39"/>
  <c r="S75" i="39"/>
  <c r="S74" i="39"/>
  <c r="S73" i="39"/>
  <c r="B73" i="39"/>
  <c r="S72" i="39"/>
  <c r="B72" i="39"/>
  <c r="S71" i="39"/>
  <c r="B71" i="39"/>
  <c r="S70" i="39"/>
  <c r="S69" i="39"/>
  <c r="K26" i="39"/>
  <c r="K25" i="39"/>
  <c r="K22" i="39"/>
  <c r="K23" i="39"/>
  <c r="H16" i="39"/>
  <c r="I10" i="39"/>
  <c r="N9" i="39"/>
  <c r="I9" i="39"/>
  <c r="I8" i="39"/>
  <c r="I7" i="39"/>
  <c r="I6" i="39"/>
  <c r="I5" i="39"/>
  <c r="I4" i="39"/>
  <c r="I3" i="39"/>
  <c r="S86" i="38"/>
  <c r="S85" i="38"/>
  <c r="S84" i="38"/>
  <c r="S83" i="38"/>
  <c r="B83" i="38"/>
  <c r="S82" i="38"/>
  <c r="B82" i="38"/>
  <c r="S81" i="38"/>
  <c r="S80" i="38"/>
  <c r="S79" i="38"/>
  <c r="B79" i="38"/>
  <c r="S78" i="38"/>
  <c r="B78" i="38"/>
  <c r="S77" i="38"/>
  <c r="S76" i="38"/>
  <c r="S75" i="38"/>
  <c r="S74" i="38"/>
  <c r="S73" i="38"/>
  <c r="B73" i="38"/>
  <c r="S72" i="38"/>
  <c r="B72" i="38"/>
  <c r="S71" i="38"/>
  <c r="B71" i="38"/>
  <c r="S70" i="38"/>
  <c r="S69" i="38"/>
  <c r="K26" i="38"/>
  <c r="K25" i="38"/>
  <c r="K22" i="38"/>
  <c r="K23" i="38"/>
  <c r="H16" i="38"/>
  <c r="I10" i="38"/>
  <c r="N9" i="38"/>
  <c r="I9" i="38"/>
  <c r="I8" i="38"/>
  <c r="I7" i="38"/>
  <c r="I6" i="38"/>
  <c r="I5" i="38"/>
  <c r="I4" i="38"/>
  <c r="I3" i="38"/>
  <c r="S86" i="37"/>
  <c r="S85" i="37"/>
  <c r="S84" i="37"/>
  <c r="S83" i="37"/>
  <c r="B83" i="37"/>
  <c r="S82" i="37"/>
  <c r="B82" i="37"/>
  <c r="S81" i="37"/>
  <c r="S80" i="37"/>
  <c r="S79" i="37"/>
  <c r="B79" i="37"/>
  <c r="S78" i="37"/>
  <c r="B78" i="37"/>
  <c r="S77" i="37"/>
  <c r="S76" i="37"/>
  <c r="S75" i="37"/>
  <c r="S74" i="37"/>
  <c r="S73" i="37"/>
  <c r="B73" i="37"/>
  <c r="S72" i="37"/>
  <c r="B72" i="37"/>
  <c r="S71" i="37"/>
  <c r="B71" i="37"/>
  <c r="S70" i="37"/>
  <c r="S69" i="37"/>
  <c r="K26" i="37"/>
  <c r="K25" i="37"/>
  <c r="K22" i="37"/>
  <c r="K23" i="37"/>
  <c r="H16" i="37"/>
  <c r="I10" i="37"/>
  <c r="N9" i="37"/>
  <c r="I9" i="37"/>
  <c r="I8" i="37"/>
  <c r="I7" i="37"/>
  <c r="I6" i="37"/>
  <c r="I5" i="37"/>
  <c r="I4" i="37"/>
  <c r="I3" i="37"/>
  <c r="S86" i="36"/>
  <c r="S85" i="36"/>
  <c r="S84" i="36"/>
  <c r="S83" i="36"/>
  <c r="B83" i="36"/>
  <c r="S82" i="36"/>
  <c r="B82" i="36"/>
  <c r="S81" i="36"/>
  <c r="S80" i="36"/>
  <c r="S79" i="36"/>
  <c r="B79" i="36"/>
  <c r="S78" i="36"/>
  <c r="B78" i="36"/>
  <c r="S77" i="36"/>
  <c r="S76" i="36"/>
  <c r="S75" i="36"/>
  <c r="S74" i="36"/>
  <c r="S73" i="36"/>
  <c r="B73" i="36"/>
  <c r="S72" i="36"/>
  <c r="B72" i="36"/>
  <c r="S71" i="36"/>
  <c r="B71" i="36"/>
  <c r="S70" i="36"/>
  <c r="S69" i="36"/>
  <c r="K26" i="36"/>
  <c r="K25" i="36"/>
  <c r="K22" i="36"/>
  <c r="K23" i="36"/>
  <c r="H16" i="36"/>
  <c r="I10" i="36"/>
  <c r="N9" i="36"/>
  <c r="I9" i="36"/>
  <c r="I8" i="36"/>
  <c r="I7" i="36"/>
  <c r="I6" i="36"/>
  <c r="I5" i="36"/>
  <c r="I4" i="36"/>
  <c r="I3" i="36"/>
  <c r="S86" i="35"/>
  <c r="S85" i="35"/>
  <c r="S84" i="35"/>
  <c r="S83" i="35"/>
  <c r="B83" i="35"/>
  <c r="S82" i="35"/>
  <c r="B82" i="35"/>
  <c r="S81" i="35"/>
  <c r="S80" i="35"/>
  <c r="S79" i="35"/>
  <c r="B79" i="35"/>
  <c r="S78" i="35"/>
  <c r="B78" i="35"/>
  <c r="S77" i="35"/>
  <c r="S76" i="35"/>
  <c r="S75" i="35"/>
  <c r="S74" i="35"/>
  <c r="S73" i="35"/>
  <c r="B73" i="35"/>
  <c r="S72" i="35"/>
  <c r="B72" i="35"/>
  <c r="S71" i="35"/>
  <c r="B71" i="35"/>
  <c r="S70" i="35"/>
  <c r="S69" i="35"/>
  <c r="K26" i="35"/>
  <c r="K25" i="35"/>
  <c r="K22" i="35"/>
  <c r="K23" i="35"/>
  <c r="H16" i="35"/>
  <c r="I10" i="35"/>
  <c r="N9" i="35"/>
  <c r="I9" i="35"/>
  <c r="I8" i="35"/>
  <c r="I7" i="35"/>
  <c r="I6" i="35"/>
  <c r="I5" i="35"/>
  <c r="I4" i="35"/>
  <c r="I3" i="35"/>
  <c r="S86" i="34"/>
  <c r="S85" i="34"/>
  <c r="S84" i="34"/>
  <c r="S83" i="34"/>
  <c r="B83" i="34"/>
  <c r="S82" i="34"/>
  <c r="B82" i="34"/>
  <c r="S81" i="34"/>
  <c r="S80" i="34"/>
  <c r="S79" i="34"/>
  <c r="B79" i="34"/>
  <c r="S78" i="34"/>
  <c r="B78" i="34"/>
  <c r="S77" i="34"/>
  <c r="S76" i="34"/>
  <c r="S75" i="34"/>
  <c r="S74" i="34"/>
  <c r="S73" i="34"/>
  <c r="B73" i="34"/>
  <c r="S72" i="34"/>
  <c r="B72" i="34"/>
  <c r="S71" i="34"/>
  <c r="B71" i="34"/>
  <c r="S70" i="34"/>
  <c r="S69" i="34"/>
  <c r="K26" i="34"/>
  <c r="K25" i="34"/>
  <c r="K22" i="34"/>
  <c r="K23" i="34"/>
  <c r="H16" i="34"/>
  <c r="I10" i="34"/>
  <c r="N9" i="34"/>
  <c r="I9" i="34"/>
  <c r="I8" i="34"/>
  <c r="I7" i="34"/>
  <c r="I6" i="34"/>
  <c r="I5" i="34"/>
  <c r="I4" i="34"/>
  <c r="I3" i="34"/>
  <c r="S86" i="33"/>
  <c r="S85" i="33"/>
  <c r="S84" i="33"/>
  <c r="S83" i="33"/>
  <c r="B83" i="33"/>
  <c r="S82" i="33"/>
  <c r="B82" i="33"/>
  <c r="S81" i="33"/>
  <c r="S80" i="33"/>
  <c r="S79" i="33"/>
  <c r="B79" i="33"/>
  <c r="S78" i="33"/>
  <c r="B78" i="33"/>
  <c r="S77" i="33"/>
  <c r="S76" i="33"/>
  <c r="S75" i="33"/>
  <c r="S74" i="33"/>
  <c r="S73" i="33"/>
  <c r="B73" i="33"/>
  <c r="S72" i="33"/>
  <c r="B72" i="33"/>
  <c r="S71" i="33"/>
  <c r="B71" i="33"/>
  <c r="S70" i="33"/>
  <c r="S69" i="33"/>
  <c r="K26" i="33"/>
  <c r="K25" i="33"/>
  <c r="K22" i="33"/>
  <c r="K23" i="33"/>
  <c r="H16" i="33"/>
  <c r="I10" i="33"/>
  <c r="N9" i="33"/>
  <c r="I9" i="33"/>
  <c r="I8" i="33"/>
  <c r="I7" i="33"/>
  <c r="I6" i="33"/>
  <c r="I5" i="33"/>
  <c r="I4" i="33"/>
  <c r="I3" i="33"/>
  <c r="S86" i="32"/>
  <c r="S85" i="32"/>
  <c r="S84" i="32"/>
  <c r="S83" i="32"/>
  <c r="B83" i="32"/>
  <c r="S82" i="32"/>
  <c r="B82" i="32"/>
  <c r="S81" i="32"/>
  <c r="S80" i="32"/>
  <c r="S79" i="32"/>
  <c r="B79" i="32"/>
  <c r="S78" i="32"/>
  <c r="B78" i="32"/>
  <c r="S77" i="32"/>
  <c r="S76" i="32"/>
  <c r="S75" i="32"/>
  <c r="S74" i="32"/>
  <c r="S73" i="32"/>
  <c r="B73" i="32"/>
  <c r="S72" i="32"/>
  <c r="B72" i="32"/>
  <c r="S71" i="32"/>
  <c r="B71" i="32"/>
  <c r="S70" i="32"/>
  <c r="S69" i="32"/>
  <c r="K26" i="32"/>
  <c r="K25" i="32"/>
  <c r="K22" i="32"/>
  <c r="K23" i="32"/>
  <c r="H16" i="32"/>
  <c r="I10" i="32"/>
  <c r="N9" i="32"/>
  <c r="I9" i="32"/>
  <c r="I8" i="32"/>
  <c r="I7" i="32"/>
  <c r="I6" i="32"/>
  <c r="I5" i="32"/>
  <c r="I4" i="32"/>
  <c r="I3" i="32"/>
  <c r="S86" i="31"/>
  <c r="S85" i="31"/>
  <c r="S84" i="31"/>
  <c r="S83" i="31"/>
  <c r="B83" i="31"/>
  <c r="S82" i="31"/>
  <c r="B82" i="31"/>
  <c r="S81" i="31"/>
  <c r="S80" i="31"/>
  <c r="S79" i="31"/>
  <c r="B79" i="31"/>
  <c r="S78" i="31"/>
  <c r="B78" i="31"/>
  <c r="S77" i="31"/>
  <c r="S76" i="31"/>
  <c r="S75" i="31"/>
  <c r="S74" i="31"/>
  <c r="S73" i="31"/>
  <c r="B73" i="31"/>
  <c r="S72" i="31"/>
  <c r="B72" i="31"/>
  <c r="S71" i="31"/>
  <c r="B71" i="31"/>
  <c r="S70" i="31"/>
  <c r="S69" i="31"/>
  <c r="K26" i="31"/>
  <c r="K25" i="31"/>
  <c r="K22" i="31"/>
  <c r="K23" i="31"/>
  <c r="H16" i="31"/>
  <c r="I10" i="31"/>
  <c r="N9" i="31"/>
  <c r="I9" i="31"/>
  <c r="I8" i="31"/>
  <c r="I7" i="31"/>
  <c r="I6" i="31"/>
  <c r="I5" i="31"/>
  <c r="I4" i="31"/>
  <c r="I3" i="31"/>
  <c r="S86" i="30"/>
  <c r="S85" i="30"/>
  <c r="S84" i="30"/>
  <c r="S83" i="30"/>
  <c r="B83" i="30"/>
  <c r="S82" i="30"/>
  <c r="B82" i="30"/>
  <c r="S81" i="30"/>
  <c r="S80" i="30"/>
  <c r="S79" i="30"/>
  <c r="B79" i="30"/>
  <c r="S78" i="30"/>
  <c r="B78" i="30"/>
  <c r="S77" i="30"/>
  <c r="S76" i="30"/>
  <c r="S75" i="30"/>
  <c r="S74" i="30"/>
  <c r="S73" i="30"/>
  <c r="B73" i="30"/>
  <c r="S72" i="30"/>
  <c r="B72" i="30"/>
  <c r="S71" i="30"/>
  <c r="B71" i="30"/>
  <c r="S70" i="30"/>
  <c r="S69" i="30"/>
  <c r="K26" i="30"/>
  <c r="K25" i="30"/>
  <c r="K22" i="30"/>
  <c r="K23" i="30"/>
  <c r="H16" i="30"/>
  <c r="I10" i="30"/>
  <c r="N9" i="30"/>
  <c r="I9" i="30"/>
  <c r="I8" i="30"/>
  <c r="I7" i="30"/>
  <c r="I6" i="30"/>
  <c r="I5" i="30"/>
  <c r="I4" i="30"/>
  <c r="I3" i="30"/>
  <c r="S86" i="29"/>
  <c r="S85" i="29"/>
  <c r="S84" i="29"/>
  <c r="S83" i="29"/>
  <c r="B83" i="29"/>
  <c r="S82" i="29"/>
  <c r="B82" i="29"/>
  <c r="S81" i="29"/>
  <c r="S80" i="29"/>
  <c r="S79" i="29"/>
  <c r="B79" i="29"/>
  <c r="S78" i="29"/>
  <c r="B78" i="29"/>
  <c r="S77" i="29"/>
  <c r="S76" i="29"/>
  <c r="S75" i="29"/>
  <c r="S74" i="29"/>
  <c r="S73" i="29"/>
  <c r="B73" i="29"/>
  <c r="S72" i="29"/>
  <c r="B72" i="29"/>
  <c r="S71" i="29"/>
  <c r="B71" i="29"/>
  <c r="S70" i="29"/>
  <c r="S69" i="29"/>
  <c r="K26" i="29"/>
  <c r="K25" i="29"/>
  <c r="K22" i="29"/>
  <c r="K23" i="29"/>
  <c r="H16" i="29"/>
  <c r="I10" i="29"/>
  <c r="N9" i="29"/>
  <c r="I9" i="29"/>
  <c r="I8" i="29"/>
  <c r="I7" i="29"/>
  <c r="I6" i="29"/>
  <c r="I5" i="29"/>
  <c r="I4" i="29"/>
  <c r="I3" i="29"/>
  <c r="S86" i="28"/>
  <c r="S85" i="28"/>
  <c r="S84" i="28"/>
  <c r="S83" i="28"/>
  <c r="B83" i="28"/>
  <c r="S82" i="28"/>
  <c r="B82" i="28"/>
  <c r="S81" i="28"/>
  <c r="S80" i="28"/>
  <c r="S79" i="28"/>
  <c r="B79" i="28"/>
  <c r="S78" i="28"/>
  <c r="B78" i="28"/>
  <c r="S77" i="28"/>
  <c r="S76" i="28"/>
  <c r="S75" i="28"/>
  <c r="S74" i="28"/>
  <c r="S73" i="28"/>
  <c r="B73" i="28"/>
  <c r="S72" i="28"/>
  <c r="B72" i="28"/>
  <c r="S71" i="28"/>
  <c r="B71" i="28"/>
  <c r="S70" i="28"/>
  <c r="S69" i="28"/>
  <c r="K26" i="28"/>
  <c r="K25" i="28"/>
  <c r="K22" i="28"/>
  <c r="K23" i="28"/>
  <c r="H16" i="28"/>
  <c r="I10" i="28"/>
  <c r="N9" i="28"/>
  <c r="I9" i="28"/>
  <c r="I8" i="28"/>
  <c r="I7" i="28"/>
  <c r="I6" i="28"/>
  <c r="I5" i="28"/>
  <c r="I4" i="28"/>
  <c r="I3" i="28"/>
  <c r="S86" i="27"/>
  <c r="S85" i="27"/>
  <c r="S84" i="27"/>
  <c r="S83" i="27"/>
  <c r="B83" i="27"/>
  <c r="S82" i="27"/>
  <c r="B82" i="27"/>
  <c r="S81" i="27"/>
  <c r="S80" i="27"/>
  <c r="S79" i="27"/>
  <c r="B79" i="27"/>
  <c r="S78" i="27"/>
  <c r="B78" i="27"/>
  <c r="S77" i="27"/>
  <c r="S76" i="27"/>
  <c r="S75" i="27"/>
  <c r="S74" i="27"/>
  <c r="S73" i="27"/>
  <c r="B73" i="27"/>
  <c r="S72" i="27"/>
  <c r="B72" i="27"/>
  <c r="S71" i="27"/>
  <c r="B71" i="27"/>
  <c r="S70" i="27"/>
  <c r="S69" i="27"/>
  <c r="K26" i="27"/>
  <c r="K25" i="27"/>
  <c r="K22" i="27"/>
  <c r="K23" i="27"/>
  <c r="H16" i="27"/>
  <c r="I10" i="27"/>
  <c r="N9" i="27"/>
  <c r="I9" i="27"/>
  <c r="I8" i="27"/>
  <c r="I7" i="27"/>
  <c r="I6" i="27"/>
  <c r="I5" i="27"/>
  <c r="I4" i="27"/>
  <c r="I3" i="27"/>
  <c r="S86" i="26"/>
  <c r="S85" i="26"/>
  <c r="S84" i="26"/>
  <c r="S83" i="26"/>
  <c r="B83" i="26"/>
  <c r="S82" i="26"/>
  <c r="B82" i="26"/>
  <c r="S81" i="26"/>
  <c r="S80" i="26"/>
  <c r="S79" i="26"/>
  <c r="B79" i="26"/>
  <c r="S78" i="26"/>
  <c r="B78" i="26"/>
  <c r="S77" i="26"/>
  <c r="S76" i="26"/>
  <c r="S75" i="26"/>
  <c r="S74" i="26"/>
  <c r="S73" i="26"/>
  <c r="B73" i="26"/>
  <c r="S72" i="26"/>
  <c r="B72" i="26"/>
  <c r="S71" i="26"/>
  <c r="B71" i="26"/>
  <c r="S70" i="26"/>
  <c r="S69" i="26"/>
  <c r="K26" i="26"/>
  <c r="K25" i="26"/>
  <c r="K22" i="26"/>
  <c r="K23" i="26"/>
  <c r="H16" i="26"/>
  <c r="I10" i="26"/>
  <c r="N9" i="26"/>
  <c r="I9" i="26"/>
  <c r="I8" i="26"/>
  <c r="I7" i="26"/>
  <c r="I6" i="26"/>
  <c r="I5" i="26"/>
  <c r="I4" i="26"/>
  <c r="I3" i="26"/>
  <c r="S86" i="25"/>
  <c r="S85" i="25"/>
  <c r="S84" i="25"/>
  <c r="S83" i="25"/>
  <c r="B83" i="25"/>
  <c r="S82" i="25"/>
  <c r="B82" i="25"/>
  <c r="S81" i="25"/>
  <c r="S80" i="25"/>
  <c r="S79" i="25"/>
  <c r="B79" i="25"/>
  <c r="S78" i="25"/>
  <c r="B78" i="25"/>
  <c r="S77" i="25"/>
  <c r="S76" i="25"/>
  <c r="S75" i="25"/>
  <c r="S74" i="25"/>
  <c r="S73" i="25"/>
  <c r="B73" i="25"/>
  <c r="S72" i="25"/>
  <c r="B72" i="25"/>
  <c r="S71" i="25"/>
  <c r="B71" i="25"/>
  <c r="S70" i="25"/>
  <c r="S69" i="25"/>
  <c r="K26" i="25"/>
  <c r="K25" i="25"/>
  <c r="K22" i="25"/>
  <c r="K23" i="25"/>
  <c r="H16" i="25"/>
  <c r="I10" i="25"/>
  <c r="N9" i="25"/>
  <c r="I9" i="25"/>
  <c r="I8" i="25"/>
  <c r="I7" i="25"/>
  <c r="I6" i="25"/>
  <c r="I5" i="25"/>
  <c r="I4" i="25"/>
  <c r="I3" i="25"/>
  <c r="S86" i="24"/>
  <c r="S85" i="24"/>
  <c r="S84" i="24"/>
  <c r="S83" i="24"/>
  <c r="B83" i="24"/>
  <c r="S82" i="24"/>
  <c r="B82" i="24"/>
  <c r="S81" i="24"/>
  <c r="S80" i="24"/>
  <c r="S79" i="24"/>
  <c r="B79" i="24"/>
  <c r="S78" i="24"/>
  <c r="B78" i="24"/>
  <c r="S77" i="24"/>
  <c r="S76" i="24"/>
  <c r="S75" i="24"/>
  <c r="S74" i="24"/>
  <c r="S73" i="24"/>
  <c r="B73" i="24"/>
  <c r="S72" i="24"/>
  <c r="B72" i="24"/>
  <c r="S71" i="24"/>
  <c r="B71" i="24"/>
  <c r="S70" i="24"/>
  <c r="S69" i="24"/>
  <c r="K26" i="24"/>
  <c r="K25" i="24"/>
  <c r="K22" i="24"/>
  <c r="K23" i="24"/>
  <c r="H16" i="24"/>
  <c r="I10" i="24"/>
  <c r="N9" i="24"/>
  <c r="I9" i="24"/>
  <c r="I8" i="24"/>
  <c r="I7" i="24"/>
  <c r="I6" i="24"/>
  <c r="I5" i="24"/>
  <c r="I4" i="24"/>
  <c r="I3" i="24"/>
  <c r="S86" i="23"/>
  <c r="S85" i="23"/>
  <c r="S84" i="23"/>
  <c r="S83" i="23"/>
  <c r="B83" i="23"/>
  <c r="S82" i="23"/>
  <c r="B82" i="23"/>
  <c r="S81" i="23"/>
  <c r="S80" i="23"/>
  <c r="S79" i="23"/>
  <c r="B79" i="23"/>
  <c r="S78" i="23"/>
  <c r="B78" i="23"/>
  <c r="S77" i="23"/>
  <c r="S76" i="23"/>
  <c r="S75" i="23"/>
  <c r="S74" i="23"/>
  <c r="S73" i="23"/>
  <c r="B73" i="23"/>
  <c r="S72" i="23"/>
  <c r="B72" i="23"/>
  <c r="S71" i="23"/>
  <c r="B71" i="23"/>
  <c r="S70" i="23"/>
  <c r="S69" i="23"/>
  <c r="K26" i="23"/>
  <c r="K25" i="23"/>
  <c r="K22" i="23"/>
  <c r="K23" i="23"/>
  <c r="H16" i="23"/>
  <c r="I10" i="23"/>
  <c r="N9" i="23"/>
  <c r="I9" i="23"/>
  <c r="I8" i="23"/>
  <c r="I7" i="23"/>
  <c r="I6" i="23"/>
  <c r="I5" i="23"/>
  <c r="I4" i="23"/>
  <c r="I3" i="23"/>
  <c r="S86" i="22"/>
  <c r="S85" i="22"/>
  <c r="S84" i="22"/>
  <c r="S83" i="22"/>
  <c r="B83" i="22"/>
  <c r="S82" i="22"/>
  <c r="B82" i="22"/>
  <c r="S81" i="22"/>
  <c r="S80" i="22"/>
  <c r="S79" i="22"/>
  <c r="B79" i="22"/>
  <c r="S78" i="22"/>
  <c r="B78" i="22"/>
  <c r="S77" i="22"/>
  <c r="S76" i="22"/>
  <c r="S75" i="22"/>
  <c r="S74" i="22"/>
  <c r="S73" i="22"/>
  <c r="B73" i="22"/>
  <c r="S72" i="22"/>
  <c r="B72" i="22"/>
  <c r="S71" i="22"/>
  <c r="B71" i="22"/>
  <c r="S70" i="22"/>
  <c r="S69" i="22"/>
  <c r="K26" i="22"/>
  <c r="K25" i="22"/>
  <c r="K22" i="22"/>
  <c r="K23" i="22"/>
  <c r="H16" i="22"/>
  <c r="I10" i="22"/>
  <c r="N9" i="22"/>
  <c r="I9" i="22"/>
  <c r="I8" i="22"/>
  <c r="I7" i="22"/>
  <c r="I6" i="22"/>
  <c r="I5" i="22"/>
  <c r="I4" i="22"/>
  <c r="I3" i="22"/>
  <c r="S86" i="21"/>
  <c r="S85" i="21"/>
  <c r="S84" i="21"/>
  <c r="S83" i="21"/>
  <c r="B83" i="21"/>
  <c r="S82" i="21"/>
  <c r="B82" i="21"/>
  <c r="S81" i="21"/>
  <c r="S80" i="21"/>
  <c r="S79" i="21"/>
  <c r="B79" i="21"/>
  <c r="S78" i="21"/>
  <c r="B78" i="21"/>
  <c r="S77" i="21"/>
  <c r="S76" i="21"/>
  <c r="S75" i="21"/>
  <c r="S74" i="21"/>
  <c r="S73" i="21"/>
  <c r="B73" i="21"/>
  <c r="S72" i="21"/>
  <c r="B72" i="21"/>
  <c r="S71" i="21"/>
  <c r="B71" i="21"/>
  <c r="S70" i="21"/>
  <c r="S69" i="21"/>
  <c r="K26" i="21"/>
  <c r="K25" i="21"/>
  <c r="K22" i="21"/>
  <c r="K23" i="21"/>
  <c r="H16" i="21"/>
  <c r="I10" i="21"/>
  <c r="N9" i="21"/>
  <c r="I9" i="21"/>
  <c r="I8" i="21"/>
  <c r="I7" i="21"/>
  <c r="I6" i="21"/>
  <c r="I5" i="21"/>
  <c r="I4" i="21"/>
  <c r="I3" i="21"/>
  <c r="S86" i="20"/>
  <c r="S85" i="20"/>
  <c r="S84" i="20"/>
  <c r="S83" i="20"/>
  <c r="B83" i="20"/>
  <c r="S82" i="20"/>
  <c r="B82" i="20"/>
  <c r="S81" i="20"/>
  <c r="S80" i="20"/>
  <c r="S79" i="20"/>
  <c r="B79" i="20"/>
  <c r="S78" i="20"/>
  <c r="B78" i="20"/>
  <c r="S77" i="20"/>
  <c r="S76" i="20"/>
  <c r="S75" i="20"/>
  <c r="S74" i="20"/>
  <c r="S73" i="20"/>
  <c r="B73" i="20"/>
  <c r="S72" i="20"/>
  <c r="B72" i="20"/>
  <c r="S71" i="20"/>
  <c r="B71" i="20"/>
  <c r="S70" i="20"/>
  <c r="S69" i="20"/>
  <c r="K26" i="20"/>
  <c r="K25" i="20"/>
  <c r="K22" i="20"/>
  <c r="K23" i="20"/>
  <c r="H16" i="20"/>
  <c r="I10" i="20"/>
  <c r="N9" i="20"/>
  <c r="I9" i="20"/>
  <c r="I8" i="20"/>
  <c r="I7" i="20"/>
  <c r="I6" i="20"/>
  <c r="I5" i="20"/>
  <c r="I4" i="20"/>
  <c r="I3" i="20"/>
  <c r="S86" i="19"/>
  <c r="S85" i="19"/>
  <c r="S84" i="19"/>
  <c r="S83" i="19"/>
  <c r="B83" i="19"/>
  <c r="S82" i="19"/>
  <c r="B82" i="19"/>
  <c r="S81" i="19"/>
  <c r="S80" i="19"/>
  <c r="S79" i="19"/>
  <c r="B79" i="19"/>
  <c r="S78" i="19"/>
  <c r="B78" i="19"/>
  <c r="S77" i="19"/>
  <c r="S76" i="19"/>
  <c r="S75" i="19"/>
  <c r="S74" i="19"/>
  <c r="S73" i="19"/>
  <c r="B73" i="19"/>
  <c r="S72" i="19"/>
  <c r="B72" i="19"/>
  <c r="S71" i="19"/>
  <c r="B71" i="19"/>
  <c r="S70" i="19"/>
  <c r="S69" i="19"/>
  <c r="K26" i="19"/>
  <c r="K25" i="19"/>
  <c r="K22" i="19"/>
  <c r="K23" i="19"/>
  <c r="H16" i="19"/>
  <c r="I10" i="19"/>
  <c r="N9" i="19"/>
  <c r="I9" i="19"/>
  <c r="I8" i="19"/>
  <c r="I7" i="19"/>
  <c r="I6" i="19"/>
  <c r="I5" i="19"/>
  <c r="I4" i="19"/>
  <c r="I3" i="19"/>
  <c r="S86" i="18"/>
  <c r="S85" i="18"/>
  <c r="S84" i="18"/>
  <c r="S83" i="18"/>
  <c r="B83" i="18"/>
  <c r="S82" i="18"/>
  <c r="B82" i="18"/>
  <c r="S81" i="18"/>
  <c r="S80" i="18"/>
  <c r="S79" i="18"/>
  <c r="B79" i="18"/>
  <c r="S78" i="18"/>
  <c r="B78" i="18"/>
  <c r="S77" i="18"/>
  <c r="S76" i="18"/>
  <c r="S75" i="18"/>
  <c r="S74" i="18"/>
  <c r="S73" i="18"/>
  <c r="B73" i="18"/>
  <c r="S72" i="18"/>
  <c r="B72" i="18"/>
  <c r="S71" i="18"/>
  <c r="B71" i="18"/>
  <c r="S70" i="18"/>
  <c r="S69" i="18"/>
  <c r="K26" i="18"/>
  <c r="K25" i="18"/>
  <c r="K22" i="18"/>
  <c r="K23" i="18"/>
  <c r="H16" i="18"/>
  <c r="I10" i="18"/>
  <c r="N9" i="18"/>
  <c r="I9" i="18"/>
  <c r="I8" i="18"/>
  <c r="I7" i="18"/>
  <c r="I6" i="18"/>
  <c r="I5" i="18"/>
  <c r="I4" i="18"/>
  <c r="I3" i="18"/>
  <c r="S86" i="17"/>
  <c r="S85" i="17"/>
  <c r="S84" i="17"/>
  <c r="S83" i="17"/>
  <c r="B83" i="17"/>
  <c r="S82" i="17"/>
  <c r="B82" i="17"/>
  <c r="S81" i="17"/>
  <c r="S80" i="17"/>
  <c r="S79" i="17"/>
  <c r="B79" i="17"/>
  <c r="S78" i="17"/>
  <c r="B78" i="17"/>
  <c r="S77" i="17"/>
  <c r="S76" i="17"/>
  <c r="S75" i="17"/>
  <c r="S74" i="17"/>
  <c r="S73" i="17"/>
  <c r="B73" i="17"/>
  <c r="S72" i="17"/>
  <c r="B72" i="17"/>
  <c r="S71" i="17"/>
  <c r="B71" i="17"/>
  <c r="S70" i="17"/>
  <c r="S69" i="17"/>
  <c r="K26" i="17"/>
  <c r="K25" i="17"/>
  <c r="K22" i="17"/>
  <c r="K23" i="17"/>
  <c r="H16" i="17"/>
  <c r="I10" i="17"/>
  <c r="N9" i="17"/>
  <c r="I9" i="17"/>
  <c r="I8" i="17"/>
  <c r="I7" i="17"/>
  <c r="I6" i="17"/>
  <c r="I5" i="17"/>
  <c r="I4" i="17"/>
  <c r="I3" i="17"/>
  <c r="A155" i="1"/>
  <c r="A153" i="1"/>
  <c r="A151" i="1"/>
  <c r="A149" i="1"/>
  <c r="A147" i="1"/>
  <c r="A145" i="1"/>
  <c r="A143" i="1"/>
  <c r="A141" i="1"/>
  <c r="A139" i="1"/>
  <c r="A137" i="1"/>
  <c r="A135" i="1"/>
  <c r="A133" i="1"/>
  <c r="A131" i="1"/>
  <c r="A129" i="1"/>
  <c r="A127" i="1"/>
  <c r="A125" i="1"/>
  <c r="A123" i="1"/>
  <c r="A121" i="1"/>
  <c r="A119" i="1"/>
  <c r="A117" i="1"/>
  <c r="A115" i="1"/>
  <c r="A113" i="1"/>
  <c r="A111" i="1"/>
  <c r="E46" i="1"/>
  <c r="E48" i="1"/>
  <c r="E50" i="1"/>
  <c r="E52" i="1"/>
  <c r="E54" i="1"/>
  <c r="E56" i="1"/>
  <c r="E58" i="1"/>
  <c r="E60" i="1"/>
  <c r="E62" i="1"/>
  <c r="E64" i="1"/>
  <c r="E66" i="1"/>
  <c r="E68" i="1"/>
  <c r="E70" i="1"/>
  <c r="E72" i="1"/>
  <c r="E78" i="1"/>
  <c r="D72" i="1"/>
  <c r="C72" i="1"/>
  <c r="B74" i="1"/>
  <c r="B72" i="1"/>
  <c r="M46" i="1"/>
  <c r="M48" i="1"/>
  <c r="M50" i="1"/>
  <c r="M52" i="1"/>
  <c r="M54" i="1"/>
  <c r="M56" i="1"/>
  <c r="M58" i="1"/>
  <c r="M60" i="1"/>
  <c r="M62" i="1"/>
  <c r="M64" i="1"/>
  <c r="M66" i="1"/>
  <c r="M68" i="1"/>
  <c r="M70" i="1"/>
  <c r="M72" i="1"/>
  <c r="M74" i="1"/>
  <c r="L74" i="1"/>
  <c r="K74" i="1"/>
  <c r="L72" i="1"/>
  <c r="K72" i="1"/>
  <c r="S86" i="16"/>
  <c r="S85" i="16"/>
  <c r="S84" i="16"/>
  <c r="S83" i="16"/>
  <c r="B83" i="16"/>
  <c r="S82" i="16"/>
  <c r="B82" i="16"/>
  <c r="S81" i="16"/>
  <c r="S80" i="16"/>
  <c r="S79" i="16"/>
  <c r="B79" i="16"/>
  <c r="S78" i="16"/>
  <c r="B78" i="16"/>
  <c r="S77" i="16"/>
  <c r="S76" i="16"/>
  <c r="S75" i="16"/>
  <c r="S74" i="16"/>
  <c r="S73" i="16"/>
  <c r="B73" i="16"/>
  <c r="S72" i="16"/>
  <c r="B72" i="16"/>
  <c r="S71" i="16"/>
  <c r="B71" i="16"/>
  <c r="S70" i="16"/>
  <c r="S69" i="16"/>
  <c r="K26" i="16"/>
  <c r="K25" i="16"/>
  <c r="K22" i="16"/>
  <c r="K23" i="16"/>
  <c r="H16" i="16"/>
  <c r="I10" i="16"/>
  <c r="N9" i="16"/>
  <c r="I9" i="16"/>
  <c r="I8" i="16"/>
  <c r="I7" i="16"/>
  <c r="I6" i="16"/>
  <c r="I5" i="16"/>
  <c r="I4" i="16"/>
  <c r="I3" i="16"/>
  <c r="S86" i="15"/>
  <c r="S85" i="15"/>
  <c r="S84" i="15"/>
  <c r="S83" i="15"/>
  <c r="B83" i="15"/>
  <c r="S82" i="15"/>
  <c r="B82" i="15"/>
  <c r="S81" i="15"/>
  <c r="S80" i="15"/>
  <c r="S79" i="15"/>
  <c r="B79" i="15"/>
  <c r="S78" i="15"/>
  <c r="B78" i="15"/>
  <c r="S77" i="15"/>
  <c r="S76" i="15"/>
  <c r="S75" i="15"/>
  <c r="S74" i="15"/>
  <c r="S73" i="15"/>
  <c r="B73" i="15"/>
  <c r="S72" i="15"/>
  <c r="B72" i="15"/>
  <c r="S71" i="15"/>
  <c r="B71" i="15"/>
  <c r="S70" i="15"/>
  <c r="S69" i="15"/>
  <c r="K26" i="15"/>
  <c r="K25" i="15"/>
  <c r="K22" i="15"/>
  <c r="K23" i="15"/>
  <c r="H16" i="15"/>
  <c r="I10" i="15"/>
  <c r="N9" i="15"/>
  <c r="I9" i="15"/>
  <c r="I8" i="15"/>
  <c r="I7" i="15"/>
  <c r="I6" i="15"/>
  <c r="I5" i="15"/>
  <c r="I4" i="15"/>
  <c r="I3" i="15"/>
  <c r="I47" i="1"/>
  <c r="I49" i="1"/>
  <c r="I51" i="1"/>
  <c r="I53" i="1"/>
  <c r="I55" i="1"/>
  <c r="I57" i="1"/>
  <c r="I59" i="1"/>
  <c r="I61" i="1"/>
  <c r="I63" i="1"/>
  <c r="I65" i="1"/>
  <c r="I67" i="1"/>
  <c r="I69" i="1"/>
  <c r="I71" i="1"/>
  <c r="G46" i="1"/>
  <c r="G48" i="1"/>
  <c r="G50" i="1"/>
  <c r="G52" i="1"/>
  <c r="G54" i="1"/>
  <c r="G56" i="1"/>
  <c r="G58" i="1"/>
  <c r="G60" i="1"/>
  <c r="G62" i="1"/>
  <c r="G64" i="1"/>
  <c r="G66" i="1"/>
  <c r="G68" i="1"/>
  <c r="D46" i="1"/>
  <c r="D48" i="1"/>
  <c r="D50" i="1"/>
  <c r="D52" i="1"/>
  <c r="D54" i="1"/>
  <c r="D56" i="1"/>
  <c r="D58" i="1"/>
  <c r="D60" i="1"/>
  <c r="D64" i="1"/>
  <c r="D66" i="1"/>
  <c r="S86" i="2"/>
  <c r="S85" i="2"/>
  <c r="S84" i="2"/>
  <c r="S83" i="2"/>
  <c r="B83" i="2"/>
  <c r="S82" i="2"/>
  <c r="B82" i="2"/>
  <c r="S81" i="2"/>
  <c r="S80" i="2"/>
  <c r="S79" i="2"/>
  <c r="B79" i="2"/>
  <c r="S78" i="2"/>
  <c r="B78" i="2"/>
  <c r="S77" i="2"/>
  <c r="S76" i="2"/>
  <c r="S75" i="2"/>
  <c r="S74" i="2"/>
  <c r="S73" i="2"/>
  <c r="B73" i="2"/>
  <c r="S72" i="2"/>
  <c r="B72" i="2"/>
  <c r="S71" i="2"/>
  <c r="B71" i="2"/>
  <c r="S70" i="2"/>
  <c r="S69" i="2"/>
  <c r="K26" i="2"/>
  <c r="K25" i="2"/>
  <c r="K22" i="2"/>
  <c r="K23" i="2"/>
  <c r="H16" i="2"/>
  <c r="I10" i="2"/>
  <c r="N9" i="2"/>
  <c r="I9" i="2"/>
  <c r="I8" i="2"/>
  <c r="I7" i="2"/>
  <c r="I6" i="2"/>
  <c r="I5" i="2"/>
  <c r="I4" i="2"/>
  <c r="I3" i="2"/>
  <c r="S86" i="3"/>
  <c r="S85" i="3"/>
  <c r="S84" i="3"/>
  <c r="S83" i="3"/>
  <c r="B83" i="3"/>
  <c r="S82" i="3"/>
  <c r="B82" i="3"/>
  <c r="S81" i="3"/>
  <c r="S80" i="3"/>
  <c r="S79" i="3"/>
  <c r="B79" i="3"/>
  <c r="S78" i="3"/>
  <c r="B78" i="3"/>
  <c r="S77" i="3"/>
  <c r="S76" i="3"/>
  <c r="S75" i="3"/>
  <c r="S74" i="3"/>
  <c r="S73" i="3"/>
  <c r="B73" i="3"/>
  <c r="S72" i="3"/>
  <c r="B72" i="3"/>
  <c r="S71" i="3"/>
  <c r="B71" i="3"/>
  <c r="S70" i="3"/>
  <c r="S69" i="3"/>
  <c r="K26" i="3"/>
  <c r="K25" i="3"/>
  <c r="K22" i="3"/>
  <c r="K23" i="3"/>
  <c r="H16" i="3"/>
  <c r="I10" i="3"/>
  <c r="N9" i="3"/>
  <c r="I9" i="3"/>
  <c r="I8" i="3"/>
  <c r="I7" i="3"/>
  <c r="I6" i="3"/>
  <c r="I5" i="3"/>
  <c r="I4" i="3"/>
  <c r="I3" i="3"/>
  <c r="S86" i="4"/>
  <c r="S85" i="4"/>
  <c r="S84" i="4"/>
  <c r="S83" i="4"/>
  <c r="B83" i="4"/>
  <c r="S82" i="4"/>
  <c r="B82" i="4"/>
  <c r="S81" i="4"/>
  <c r="S80" i="4"/>
  <c r="S79" i="4"/>
  <c r="B79" i="4"/>
  <c r="S78" i="4"/>
  <c r="B78" i="4"/>
  <c r="S77" i="4"/>
  <c r="S76" i="4"/>
  <c r="S75" i="4"/>
  <c r="S74" i="4"/>
  <c r="S73" i="4"/>
  <c r="B73" i="4"/>
  <c r="S72" i="4"/>
  <c r="B72" i="4"/>
  <c r="S71" i="4"/>
  <c r="B71" i="4"/>
  <c r="S70" i="4"/>
  <c r="S69" i="4"/>
  <c r="K26" i="4"/>
  <c r="K25" i="4"/>
  <c r="K22" i="4"/>
  <c r="K23" i="4"/>
  <c r="H16" i="4"/>
  <c r="I10" i="4"/>
  <c r="N9" i="4"/>
  <c r="I9" i="4"/>
  <c r="I8" i="4"/>
  <c r="I7" i="4"/>
  <c r="I6" i="4"/>
  <c r="I5" i="4"/>
  <c r="I4" i="4"/>
  <c r="I3" i="4"/>
  <c r="S86" i="5"/>
  <c r="S85" i="5"/>
  <c r="S84" i="5"/>
  <c r="S83" i="5"/>
  <c r="B83" i="5"/>
  <c r="S82" i="5"/>
  <c r="B82" i="5"/>
  <c r="S81" i="5"/>
  <c r="S80" i="5"/>
  <c r="S79" i="5"/>
  <c r="B79" i="5"/>
  <c r="S78" i="5"/>
  <c r="B78" i="5"/>
  <c r="S77" i="5"/>
  <c r="S76" i="5"/>
  <c r="S75" i="5"/>
  <c r="S74" i="5"/>
  <c r="S73" i="5"/>
  <c r="B73" i="5"/>
  <c r="S72" i="5"/>
  <c r="B72" i="5"/>
  <c r="S71" i="5"/>
  <c r="B71" i="5"/>
  <c r="S70" i="5"/>
  <c r="S69" i="5"/>
  <c r="K26" i="5"/>
  <c r="K25" i="5"/>
  <c r="K22" i="5"/>
  <c r="K23" i="5"/>
  <c r="H16" i="5"/>
  <c r="I10" i="5"/>
  <c r="N9" i="5"/>
  <c r="I9" i="5"/>
  <c r="I8" i="5"/>
  <c r="I7" i="5"/>
  <c r="I6" i="5"/>
  <c r="I5" i="5"/>
  <c r="I4" i="5"/>
  <c r="I3" i="5"/>
  <c r="S86" i="6"/>
  <c r="S85" i="6"/>
  <c r="S84" i="6"/>
  <c r="S83" i="6"/>
  <c r="B83" i="6"/>
  <c r="S82" i="6"/>
  <c r="B82" i="6"/>
  <c r="S81" i="6"/>
  <c r="S80" i="6"/>
  <c r="S79" i="6"/>
  <c r="B79" i="6"/>
  <c r="S78" i="6"/>
  <c r="B78" i="6"/>
  <c r="S77" i="6"/>
  <c r="S76" i="6"/>
  <c r="S75" i="6"/>
  <c r="S74" i="6"/>
  <c r="S73" i="6"/>
  <c r="B73" i="6"/>
  <c r="S72" i="6"/>
  <c r="B72" i="6"/>
  <c r="S71" i="6"/>
  <c r="B71" i="6"/>
  <c r="S70" i="6"/>
  <c r="S69" i="6"/>
  <c r="K26" i="6"/>
  <c r="K25" i="6"/>
  <c r="K22" i="6"/>
  <c r="K23" i="6"/>
  <c r="H16" i="6"/>
  <c r="I10" i="6"/>
  <c r="N9" i="6"/>
  <c r="I9" i="6"/>
  <c r="I8" i="6"/>
  <c r="I7" i="6"/>
  <c r="I6" i="6"/>
  <c r="I5" i="6"/>
  <c r="I4" i="6"/>
  <c r="I3" i="6"/>
  <c r="S86" i="7"/>
  <c r="S85" i="7"/>
  <c r="S84" i="7"/>
  <c r="S83" i="7"/>
  <c r="B83" i="7"/>
  <c r="S82" i="7"/>
  <c r="B82" i="7"/>
  <c r="S81" i="7"/>
  <c r="S80" i="7"/>
  <c r="S79" i="7"/>
  <c r="B79" i="7"/>
  <c r="S78" i="7"/>
  <c r="B78" i="7"/>
  <c r="S77" i="7"/>
  <c r="S76" i="7"/>
  <c r="S75" i="7"/>
  <c r="S74" i="7"/>
  <c r="S73" i="7"/>
  <c r="B73" i="7"/>
  <c r="S72" i="7"/>
  <c r="B72" i="7"/>
  <c r="S71" i="7"/>
  <c r="B71" i="7"/>
  <c r="S70" i="7"/>
  <c r="S69" i="7"/>
  <c r="K26" i="7"/>
  <c r="K25" i="7"/>
  <c r="K22" i="7"/>
  <c r="K23" i="7"/>
  <c r="H16" i="7"/>
  <c r="I10" i="7"/>
  <c r="N9" i="7"/>
  <c r="I9" i="7"/>
  <c r="I8" i="7"/>
  <c r="I7" i="7"/>
  <c r="I6" i="7"/>
  <c r="I5" i="7"/>
  <c r="I4" i="7"/>
  <c r="I3" i="7"/>
  <c r="S86" i="8"/>
  <c r="S85" i="8"/>
  <c r="S84" i="8"/>
  <c r="S83" i="8"/>
  <c r="B83" i="8"/>
  <c r="S82" i="8"/>
  <c r="B82" i="8"/>
  <c r="S81" i="8"/>
  <c r="S80" i="8"/>
  <c r="S79" i="8"/>
  <c r="B79" i="8"/>
  <c r="S78" i="8"/>
  <c r="B78" i="8"/>
  <c r="S77" i="8"/>
  <c r="S76" i="8"/>
  <c r="S75" i="8"/>
  <c r="S74" i="8"/>
  <c r="S73" i="8"/>
  <c r="B73" i="8"/>
  <c r="S72" i="8"/>
  <c r="B72" i="8"/>
  <c r="S71" i="8"/>
  <c r="B71" i="8"/>
  <c r="S70" i="8"/>
  <c r="S69" i="8"/>
  <c r="K26" i="8"/>
  <c r="K25" i="8"/>
  <c r="K22" i="8"/>
  <c r="K23" i="8"/>
  <c r="H16" i="8"/>
  <c r="I10" i="8"/>
  <c r="N9" i="8"/>
  <c r="I9" i="8"/>
  <c r="I8" i="8"/>
  <c r="I7" i="8"/>
  <c r="I6" i="8"/>
  <c r="I5" i="8"/>
  <c r="I4" i="8"/>
  <c r="I3" i="8"/>
  <c r="S86" i="9"/>
  <c r="S85" i="9"/>
  <c r="S84" i="9"/>
  <c r="S83" i="9"/>
  <c r="B83" i="9"/>
  <c r="S82" i="9"/>
  <c r="B82" i="9"/>
  <c r="S81" i="9"/>
  <c r="S80" i="9"/>
  <c r="S79" i="9"/>
  <c r="B79" i="9"/>
  <c r="S78" i="9"/>
  <c r="B78" i="9"/>
  <c r="S77" i="9"/>
  <c r="S76" i="9"/>
  <c r="S75" i="9"/>
  <c r="S74" i="9"/>
  <c r="S73" i="9"/>
  <c r="B73" i="9"/>
  <c r="S72" i="9"/>
  <c r="B72" i="9"/>
  <c r="S71" i="9"/>
  <c r="B71" i="9"/>
  <c r="S70" i="9"/>
  <c r="S69" i="9"/>
  <c r="K26" i="9"/>
  <c r="K25" i="9"/>
  <c r="K22" i="9"/>
  <c r="K23" i="9"/>
  <c r="H16" i="9"/>
  <c r="I10" i="9"/>
  <c r="N9" i="9"/>
  <c r="I9" i="9"/>
  <c r="I8" i="9"/>
  <c r="I7" i="9"/>
  <c r="I6" i="9"/>
  <c r="I5" i="9"/>
  <c r="I4" i="9"/>
  <c r="I3" i="9"/>
  <c r="S86" i="10"/>
  <c r="S85" i="10"/>
  <c r="S84" i="10"/>
  <c r="S83" i="10"/>
  <c r="B83" i="10"/>
  <c r="S82" i="10"/>
  <c r="B82" i="10"/>
  <c r="S81" i="10"/>
  <c r="S80" i="10"/>
  <c r="S79" i="10"/>
  <c r="B79" i="10"/>
  <c r="S78" i="10"/>
  <c r="B78" i="10"/>
  <c r="S77" i="10"/>
  <c r="S76" i="10"/>
  <c r="S75" i="10"/>
  <c r="S74" i="10"/>
  <c r="S73" i="10"/>
  <c r="B73" i="10"/>
  <c r="S72" i="10"/>
  <c r="B72" i="10"/>
  <c r="S71" i="10"/>
  <c r="B71" i="10"/>
  <c r="S70" i="10"/>
  <c r="S69" i="10"/>
  <c r="K26" i="10"/>
  <c r="K25" i="10"/>
  <c r="K22" i="10"/>
  <c r="K23" i="10"/>
  <c r="H16" i="10"/>
  <c r="I10" i="10"/>
  <c r="N9" i="10"/>
  <c r="I9" i="10"/>
  <c r="I8" i="10"/>
  <c r="I7" i="10"/>
  <c r="I6" i="10"/>
  <c r="I5" i="10"/>
  <c r="I4" i="10"/>
  <c r="I3" i="10"/>
  <c r="S86" i="11"/>
  <c r="S85" i="11"/>
  <c r="S84" i="11"/>
  <c r="S83" i="11"/>
  <c r="B83" i="11"/>
  <c r="S82" i="11"/>
  <c r="B82" i="11"/>
  <c r="S81" i="11"/>
  <c r="S80" i="11"/>
  <c r="S79" i="11"/>
  <c r="B79" i="11"/>
  <c r="S78" i="11"/>
  <c r="B78" i="11"/>
  <c r="S77" i="11"/>
  <c r="S76" i="11"/>
  <c r="S75" i="11"/>
  <c r="S74" i="11"/>
  <c r="S73" i="11"/>
  <c r="B73" i="11"/>
  <c r="S72" i="11"/>
  <c r="B72" i="11"/>
  <c r="S71" i="11"/>
  <c r="B71" i="11"/>
  <c r="S70" i="11"/>
  <c r="S69" i="11"/>
  <c r="K26" i="11"/>
  <c r="K25" i="11"/>
  <c r="K22" i="11"/>
  <c r="K23" i="11"/>
  <c r="H16" i="11"/>
  <c r="I10" i="11"/>
  <c r="N9" i="11"/>
  <c r="I9" i="11"/>
  <c r="I8" i="11"/>
  <c r="I7" i="11"/>
  <c r="I6" i="11"/>
  <c r="I5" i="11"/>
  <c r="I4" i="11"/>
  <c r="I3" i="11"/>
  <c r="S86" i="12"/>
  <c r="S85" i="12"/>
  <c r="S84" i="12"/>
  <c r="S83" i="12"/>
  <c r="B83" i="12"/>
  <c r="S82" i="12"/>
  <c r="B82" i="12"/>
  <c r="S81" i="12"/>
  <c r="S80" i="12"/>
  <c r="S79" i="12"/>
  <c r="B79" i="12"/>
  <c r="S78" i="12"/>
  <c r="B78" i="12"/>
  <c r="S77" i="12"/>
  <c r="S76" i="12"/>
  <c r="S75" i="12"/>
  <c r="S74" i="12"/>
  <c r="S73" i="12"/>
  <c r="B73" i="12"/>
  <c r="S72" i="12"/>
  <c r="B72" i="12"/>
  <c r="S71" i="12"/>
  <c r="B71" i="12"/>
  <c r="S70" i="12"/>
  <c r="S69" i="12"/>
  <c r="K26" i="12"/>
  <c r="K25" i="12"/>
  <c r="K22" i="12"/>
  <c r="K23" i="12"/>
  <c r="H16" i="12"/>
  <c r="I10" i="12"/>
  <c r="N9" i="12"/>
  <c r="I9" i="12"/>
  <c r="I8" i="12"/>
  <c r="I7" i="12"/>
  <c r="I6" i="12"/>
  <c r="I5" i="12"/>
  <c r="I4" i="12"/>
  <c r="I3" i="12"/>
  <c r="D68" i="1"/>
  <c r="S86" i="13"/>
  <c r="S85" i="13"/>
  <c r="S84" i="13"/>
  <c r="S83" i="13"/>
  <c r="B83" i="13"/>
  <c r="S82" i="13"/>
  <c r="B82" i="13"/>
  <c r="S81" i="13"/>
  <c r="S80" i="13"/>
  <c r="S79" i="13"/>
  <c r="B79" i="13"/>
  <c r="S78" i="13"/>
  <c r="B78" i="13"/>
  <c r="S77" i="13"/>
  <c r="S76" i="13"/>
  <c r="S75" i="13"/>
  <c r="S74" i="13"/>
  <c r="S73" i="13"/>
  <c r="B73" i="13"/>
  <c r="S72" i="13"/>
  <c r="B72" i="13"/>
  <c r="S71" i="13"/>
  <c r="B71" i="13"/>
  <c r="S70" i="13"/>
  <c r="S69" i="13"/>
  <c r="K26" i="13"/>
  <c r="K25" i="13"/>
  <c r="K22" i="13"/>
  <c r="K23" i="13"/>
  <c r="H16" i="13"/>
  <c r="I10" i="13"/>
  <c r="N9" i="13"/>
  <c r="I9" i="13"/>
  <c r="I8" i="13"/>
  <c r="I7" i="13"/>
  <c r="I6" i="13"/>
  <c r="I5" i="13"/>
  <c r="I4" i="13"/>
  <c r="I3" i="13"/>
  <c r="X47" i="1"/>
  <c r="X46" i="1"/>
  <c r="X45" i="1"/>
  <c r="X44" i="1"/>
  <c r="X43" i="1"/>
  <c r="X28" i="1"/>
  <c r="X27" i="1"/>
  <c r="X26" i="1"/>
  <c r="X25" i="1"/>
  <c r="X24" i="1"/>
  <c r="B35" i="1"/>
  <c r="E38" i="1"/>
  <c r="E27" i="1"/>
  <c r="X17" i="1"/>
  <c r="X18" i="1"/>
  <c r="X19" i="1"/>
  <c r="X20" i="1"/>
  <c r="X21" i="1"/>
  <c r="X30" i="1"/>
  <c r="X31" i="1"/>
  <c r="X32" i="1"/>
  <c r="X34" i="1"/>
  <c r="X35" i="1"/>
  <c r="X36" i="1"/>
  <c r="T50" i="1"/>
  <c r="J13" i="1"/>
  <c r="B27" i="1"/>
  <c r="J97" i="1"/>
  <c r="C27" i="1"/>
  <c r="D27" i="1"/>
  <c r="F27" i="1"/>
  <c r="G27" i="1"/>
  <c r="J23" i="1"/>
  <c r="J17" i="1"/>
  <c r="J15" i="1"/>
  <c r="J21" i="1"/>
  <c r="J98" i="1"/>
  <c r="E106" i="1"/>
  <c r="E99" i="1"/>
  <c r="E91" i="1"/>
  <c r="E90" i="1"/>
  <c r="E89" i="1"/>
  <c r="E88" i="1"/>
  <c r="E87" i="1"/>
  <c r="E86" i="1"/>
  <c r="B99" i="1"/>
  <c r="F99" i="1"/>
  <c r="F91" i="1"/>
  <c r="F90" i="1"/>
  <c r="F89" i="1"/>
  <c r="F88" i="1"/>
  <c r="F87" i="1"/>
  <c r="F86" i="1"/>
  <c r="S73" i="14"/>
  <c r="B83" i="14"/>
  <c r="B82" i="14"/>
  <c r="B79" i="14"/>
  <c r="B78" i="14"/>
  <c r="B73" i="14"/>
  <c r="B72" i="14"/>
  <c r="B71" i="14"/>
  <c r="K26" i="14"/>
  <c r="K25" i="14"/>
  <c r="H16" i="14"/>
  <c r="I10" i="14"/>
  <c r="N9" i="14"/>
  <c r="I9" i="14"/>
  <c r="I8" i="14"/>
  <c r="I7" i="14"/>
  <c r="I6" i="14"/>
  <c r="I5" i="14"/>
  <c r="I4" i="14"/>
  <c r="I3" i="14"/>
  <c r="S69" i="14"/>
  <c r="C70" i="1"/>
  <c r="L70" i="1"/>
  <c r="K70" i="1"/>
  <c r="G70" i="1"/>
  <c r="D70" i="1"/>
  <c r="B70" i="1"/>
  <c r="S86" i="14"/>
  <c r="S85" i="14"/>
  <c r="S84" i="14"/>
  <c r="S83" i="14"/>
  <c r="S82" i="14"/>
  <c r="S81" i="14"/>
  <c r="S80" i="14"/>
  <c r="S79" i="14"/>
  <c r="S78" i="14"/>
  <c r="S77" i="14"/>
  <c r="S76" i="14"/>
  <c r="S75" i="14"/>
  <c r="S74" i="14"/>
  <c r="S72" i="14"/>
  <c r="S71" i="14"/>
  <c r="S70" i="14"/>
  <c r="K22" i="14"/>
  <c r="K23" i="14"/>
  <c r="C68" i="1"/>
  <c r="L68" i="1"/>
  <c r="K68" i="1"/>
  <c r="B68" i="1"/>
  <c r="C66" i="1"/>
  <c r="L66" i="1"/>
  <c r="K66" i="1"/>
  <c r="B66" i="1"/>
  <c r="C64" i="1"/>
  <c r="L64" i="1"/>
  <c r="B64" i="1"/>
  <c r="K64" i="1"/>
  <c r="D62" i="1"/>
  <c r="C62" i="1"/>
  <c r="B62" i="1"/>
  <c r="C60" i="1"/>
  <c r="B60" i="1"/>
  <c r="C58" i="1"/>
  <c r="B58" i="1"/>
  <c r="C56" i="1"/>
  <c r="B56" i="1"/>
  <c r="C54" i="1"/>
  <c r="B54" i="1"/>
  <c r="C52" i="1"/>
  <c r="B52" i="1"/>
  <c r="C50" i="1"/>
  <c r="B50" i="1"/>
  <c r="C48" i="1"/>
  <c r="B48" i="1"/>
  <c r="C46" i="1"/>
  <c r="B46" i="1"/>
  <c r="G157" i="1"/>
  <c r="E157" i="1"/>
  <c r="E168" i="1"/>
  <c r="D157" i="1"/>
  <c r="G17" i="1"/>
  <c r="E17" i="1"/>
  <c r="L62" i="1"/>
  <c r="K62" i="1"/>
  <c r="D78" i="1"/>
  <c r="D162" i="1"/>
  <c r="L60" i="1"/>
  <c r="K60" i="1"/>
  <c r="L58" i="1"/>
  <c r="K58" i="1"/>
  <c r="J19" i="1"/>
  <c r="L56" i="1"/>
  <c r="K56" i="1"/>
  <c r="L54" i="1"/>
  <c r="K54" i="1"/>
  <c r="L52" i="1"/>
  <c r="K52" i="1"/>
  <c r="L50" i="1"/>
  <c r="K50" i="1"/>
  <c r="L48" i="1"/>
  <c r="K48" i="1"/>
  <c r="E162" i="1"/>
  <c r="L46" i="1"/>
  <c r="K46" i="1"/>
  <c r="G78" i="1"/>
  <c r="G162" i="1"/>
  <c r="F17" i="1"/>
  <c r="D17" i="1"/>
  <c r="C17" i="1"/>
  <c r="B17" i="1"/>
  <c r="H162" i="1"/>
  <c r="H43" i="1"/>
  <c r="M43" i="1"/>
  <c r="G81" i="1"/>
  <c r="M82" i="1"/>
  <c r="G166" i="1"/>
  <c r="O82" i="1"/>
  <c r="U50" i="1"/>
  <c r="W50" i="1"/>
</calcChain>
</file>

<file path=xl/sharedStrings.xml><?xml version="1.0" encoding="utf-8"?>
<sst xmlns="http://schemas.openxmlformats.org/spreadsheetml/2006/main" count="6454" uniqueCount="450">
  <si>
    <t>Invoice List-Accounting</t>
  </si>
  <si>
    <t>hours</t>
  </si>
  <si>
    <t>$/hr</t>
  </si>
  <si>
    <t>Invoice #</t>
  </si>
  <si>
    <t>Date sent</t>
  </si>
  <si>
    <t>Hours</t>
  </si>
  <si>
    <t>per hour</t>
  </si>
  <si>
    <t>Prof. fee hourly</t>
  </si>
  <si>
    <t>Reimbursable</t>
  </si>
  <si>
    <t>$</t>
  </si>
  <si>
    <t>Total</t>
  </si>
  <si>
    <t xml:space="preserve">Invoice </t>
  </si>
  <si>
    <t>Amount</t>
  </si>
  <si>
    <t>Work</t>
  </si>
  <si>
    <t>Accomplished</t>
  </si>
  <si>
    <t>Date</t>
  </si>
  <si>
    <t>Received</t>
  </si>
  <si>
    <t>Due</t>
  </si>
  <si>
    <t>$ Received</t>
  </si>
  <si>
    <t>to Date</t>
  </si>
  <si>
    <t>begins</t>
  </si>
  <si>
    <t>Date late</t>
  </si>
  <si>
    <t>interest</t>
  </si>
  <si>
    <t>Site visit</t>
  </si>
  <si>
    <t>n/a</t>
  </si>
  <si>
    <t>total pro fee earned</t>
  </si>
  <si>
    <t>total</t>
  </si>
  <si>
    <t>reimb.</t>
  </si>
  <si>
    <t>total fee+</t>
  </si>
  <si>
    <t>total received</t>
  </si>
  <si>
    <t>(before adding general project management, initial site visit and additional services)</t>
  </si>
  <si>
    <t>=</t>
  </si>
  <si>
    <t>Does not include 1st site visit</t>
  </si>
  <si>
    <t>(Does not include 1st site visit)</t>
  </si>
  <si>
    <t>total With 1st site visit</t>
  </si>
  <si>
    <t>Does include initial payment</t>
  </si>
  <si>
    <t>initial payment</t>
  </si>
  <si>
    <t>(not inc. 1st site visit)</t>
  </si>
  <si>
    <t>N/A</t>
  </si>
  <si>
    <t>Programming through CDs</t>
  </si>
  <si>
    <t>(after CDs)</t>
  </si>
  <si>
    <t>(inc. CDs)</t>
  </si>
  <si>
    <t>Only for</t>
  </si>
  <si>
    <t>Const.</t>
  </si>
  <si>
    <t>Services</t>
  </si>
  <si>
    <t>only for Const</t>
  </si>
  <si>
    <t>services &amp; bidding</t>
  </si>
  <si>
    <t>Const/Bidding</t>
  </si>
  <si>
    <t>only</t>
  </si>
  <si>
    <t>total fee earned</t>
  </si>
  <si>
    <t>for all phases</t>
  </si>
  <si>
    <t>Total Reimb.</t>
  </si>
  <si>
    <t>Total Fee +</t>
  </si>
  <si>
    <t>Reim.</t>
  </si>
  <si>
    <t>for all Phases</t>
  </si>
  <si>
    <t>Includes initial</t>
  </si>
  <si>
    <t>payment,but not initial</t>
  </si>
  <si>
    <t>site visit</t>
  </si>
  <si>
    <t>&lt;--initial payment(to be applied to last</t>
  </si>
  <si>
    <t>of tot fee</t>
  </si>
  <si>
    <t>so far % of B/CA fee of</t>
  </si>
  <si>
    <t>bid/contract cost of const.</t>
  </si>
  <si>
    <t>tot hours</t>
  </si>
  <si>
    <t>all services</t>
  </si>
  <si>
    <t>With full comprehensive</t>
  </si>
  <si>
    <t>services for CA/B/N/VE</t>
  </si>
  <si>
    <t>&lt;--estimated construction contract initial</t>
  </si>
  <si>
    <t>: Invoice Date</t>
  </si>
  <si>
    <t>FROM:</t>
  </si>
  <si>
    <t>TO:</t>
  </si>
  <si>
    <t>Company:</t>
  </si>
  <si>
    <t>Address:</t>
  </si>
  <si>
    <t>Phone(s):</t>
  </si>
  <si>
    <t>E-mail:</t>
  </si>
  <si>
    <t>Project:</t>
  </si>
  <si>
    <t>Invoice Service / Subject:</t>
  </si>
  <si>
    <t>Invoice #:</t>
  </si>
  <si>
    <r>
      <t xml:space="preserve">ArCHinvoice </t>
    </r>
    <r>
      <rPr>
        <vertAlign val="superscript"/>
        <sz val="6"/>
        <color theme="0" tint="-0.249977111117893"/>
        <rFont val="Arial"/>
        <family val="2"/>
      </rPr>
      <t>TM</t>
    </r>
  </si>
  <si>
    <t>Hello</t>
  </si>
  <si>
    <t>TOTAL</t>
  </si>
  <si>
    <t>Invoice Due</t>
  </si>
  <si>
    <t>NOW</t>
  </si>
  <si>
    <t>DUE:</t>
  </si>
  <si>
    <t xml:space="preserve">          date late interest begins</t>
  </si>
  <si>
    <t>Please pay above amount to:</t>
  </si>
  <si>
    <t>if mailing, please send to:</t>
  </si>
  <si>
    <t>Direct fund transfer is also acceptable &amp; appreciated.  Contact us if you need account # &amp; routing information.</t>
  </si>
  <si>
    <t>Data below is provided for Client file information only.  Items below were added together to = total above.</t>
  </si>
  <si>
    <t xml:space="preserve">INVOICE BREAKDOWN / BACKUP / DETAIL </t>
  </si>
  <si>
    <t>Type of services performed for this period</t>
  </si>
  <si>
    <t>Programming</t>
  </si>
  <si>
    <t>Construction Documents</t>
  </si>
  <si>
    <t>Value Engineering</t>
  </si>
  <si>
    <t>Bidding</t>
  </si>
  <si>
    <t>X</t>
  </si>
  <si>
    <t>Construction Administration</t>
  </si>
  <si>
    <t>Design Development</t>
  </si>
  <si>
    <t>Negotiating</t>
  </si>
  <si>
    <t>Project Management</t>
  </si>
  <si>
    <t>DESCRIPTION OF SERVICES PROVIDED for this period</t>
  </si>
  <si>
    <t>PROFESSIONAL SERVICES FEE for this period</t>
  </si>
  <si>
    <t>Service period:</t>
  </si>
  <si>
    <t>to</t>
  </si>
  <si>
    <t>hours x</t>
  </si>
  <si>
    <t>/hour=</t>
  </si>
  <si>
    <t>Any fixed fees:</t>
  </si>
  <si>
    <t>Plus REIMBURSEABLES for this period</t>
  </si>
  <si>
    <t xml:space="preserve">Please let me know if </t>
  </si>
  <si>
    <t>Computer plots:</t>
  </si>
  <si>
    <t>x</t>
  </si>
  <si>
    <t>you have any questions.</t>
  </si>
  <si>
    <r>
      <rPr>
        <sz val="9"/>
        <color theme="1"/>
        <rFont val="Arial"/>
        <family val="2"/>
      </rPr>
      <t>Photocopies 8.5 x 11:</t>
    </r>
    <r>
      <rPr>
        <sz val="7"/>
        <color theme="1"/>
        <rFont val="Arial"/>
        <family val="2"/>
      </rPr>
      <t>(includes pages of e-mails for file)</t>
    </r>
  </si>
  <si>
    <t>THANK YOU for your</t>
  </si>
  <si>
    <t xml:space="preserve">Photocopies: 11x17: </t>
  </si>
  <si>
    <t>business.</t>
  </si>
  <si>
    <t>FedEx: 9x12 Envelope:</t>
  </si>
  <si>
    <t>FedEx: Pak :</t>
  </si>
  <si>
    <t>FedEx: Tube:</t>
  </si>
  <si>
    <t>US Mail: #10 envelopes:</t>
  </si>
  <si>
    <t>US Mail: 9x12:</t>
  </si>
  <si>
    <t xml:space="preserve">Mileage: </t>
  </si>
  <si>
    <t xml:space="preserve">Food during travel: </t>
  </si>
  <si>
    <t>Air Travel:</t>
  </si>
  <si>
    <t>US Mail:</t>
  </si>
  <si>
    <t xml:space="preserve">Hotel: </t>
  </si>
  <si>
    <t xml:space="preserve">Rental Car: </t>
  </si>
  <si>
    <t xml:space="preserve">Parking: </t>
  </si>
  <si>
    <t>Foam Core board for color board:</t>
  </si>
  <si>
    <t>FedEx/UPS:</t>
  </si>
  <si>
    <t>Other charge:</t>
  </si>
  <si>
    <t>COMMENTS (if any):</t>
  </si>
  <si>
    <t>Email:</t>
  </si>
  <si>
    <t>END OF INVOICE</t>
  </si>
  <si>
    <t>#2016-1</t>
  </si>
  <si>
    <t>#2016-2</t>
  </si>
  <si>
    <t>Schematic Design (SD)</t>
  </si>
  <si>
    <t>#2016-3</t>
  </si>
  <si>
    <t>#2016-4</t>
  </si>
  <si>
    <t>#2016-5</t>
  </si>
  <si>
    <t>#2016-6</t>
  </si>
  <si>
    <t>&lt;--remains in initial payment.</t>
  </si>
  <si>
    <t>#2016-7</t>
  </si>
  <si>
    <t>#2016-8</t>
  </si>
  <si>
    <t>#2016-9</t>
  </si>
  <si>
    <t>#2016-10</t>
  </si>
  <si>
    <t>#2016-11</t>
  </si>
  <si>
    <t>LS</t>
  </si>
  <si>
    <t>Motor Court</t>
  </si>
  <si>
    <t>Other drives:</t>
  </si>
  <si>
    <t>Site grading:</t>
  </si>
  <si>
    <t>Site utilities:</t>
  </si>
  <si>
    <t>Landscaping:</t>
  </si>
  <si>
    <t xml:space="preserve">= </t>
  </si>
  <si>
    <t>This invoice is in this amount:</t>
  </si>
  <si>
    <t xml:space="preserve">Thank you for allowing my company to be of service. </t>
  </si>
  <si>
    <t xml:space="preserve">Please hit Reply to the email to which this invoice is attached, simply typing: </t>
  </si>
  <si>
    <t>"GOT IT"</t>
  </si>
  <si>
    <t>so that we understand you received this; otherwise, we will phone you to verify you received this; thank you.</t>
  </si>
  <si>
    <t>Construction Documents-5</t>
  </si>
  <si>
    <t>#2016-12</t>
  </si>
  <si>
    <t>#2016-13</t>
  </si>
  <si>
    <t>Construction Documents-6</t>
  </si>
  <si>
    <t>SF</t>
  </si>
  <si>
    <t>$/SF</t>
  </si>
  <si>
    <t xml:space="preserve">   cost per main item</t>
  </si>
  <si>
    <t>Terrace Level:</t>
  </si>
  <si>
    <t>New SF added:</t>
  </si>
  <si>
    <t>Existing interior renovated:</t>
  </si>
  <si>
    <t>Patios:</t>
  </si>
  <si>
    <t>Other walks:</t>
  </si>
  <si>
    <t>Landing/Ramp:</t>
  </si>
  <si>
    <t>1st Floor:</t>
  </si>
  <si>
    <t>Existing interior renovated</t>
  </si>
  <si>
    <t>Landings/Ramps:</t>
  </si>
  <si>
    <t>gravel only</t>
  </si>
  <si>
    <t>Improved insulation:</t>
  </si>
  <si>
    <t>Add insulation:</t>
  </si>
  <si>
    <t>N/C</t>
  </si>
  <si>
    <t>did this at no charge.</t>
  </si>
  <si>
    <t>Any line item</t>
  </si>
  <si>
    <t>Application of initial payment:$0 per par. 800.1.3.1a = $0</t>
  </si>
  <si>
    <t>$amount</t>
  </si>
  <si>
    <t>(and $0 on inv__).</t>
  </si>
  <si>
    <t>Client names:</t>
  </si>
  <si>
    <t>Company Name (if any: otherwise: leave N/A)</t>
  </si>
  <si>
    <t>Phone 1:</t>
  </si>
  <si>
    <t>Phone 2:</t>
  </si>
  <si>
    <t>phone# (cell for___)</t>
  </si>
  <si>
    <t>Main email:</t>
  </si>
  <si>
    <t>2ndry email:</t>
  </si>
  <si>
    <t>Secondary email</t>
  </si>
  <si>
    <t>Main email</t>
  </si>
  <si>
    <t>Project Name:</t>
  </si>
  <si>
    <t>NAME OF PROJECT</t>
  </si>
  <si>
    <t xml:space="preserve">Hello: </t>
  </si>
  <si>
    <t>Salvaging wormy chestnut:</t>
  </si>
  <si>
    <t>Remove all carpet</t>
  </si>
  <si>
    <t>Replace with #2SYP wood</t>
  </si>
  <si>
    <t>Mitigate mold, waterproofing</t>
  </si>
  <si>
    <t>MASTER CLIENT DATA FOR ALL INVOICES (filling this in first will auto-fill all invoices):</t>
  </si>
  <si>
    <t>&lt;---this white total is a formula.  Do Not change.</t>
  </si>
  <si>
    <r>
      <t xml:space="preserve">&lt;--- Automatic formulas are in </t>
    </r>
    <r>
      <rPr>
        <sz val="11"/>
        <color rgb="FFFF0000"/>
        <rFont val="Calibri"/>
        <family val="2"/>
        <scheme val="minor"/>
      </rPr>
      <t>RED</t>
    </r>
    <r>
      <rPr>
        <sz val="11"/>
        <color rgb="FF000000"/>
        <rFont val="Calibri"/>
        <family val="2"/>
        <scheme val="minor"/>
      </rPr>
      <t>.  Do Not change those.</t>
    </r>
  </si>
  <si>
    <t>&lt;---these total amounts in BLUE Architect may fill in, whenever he/she may have</t>
  </si>
  <si>
    <t>special amounts for credits to be issued to the Client.  Make those negative values.</t>
  </si>
  <si>
    <t xml:space="preserve">where you see "$amount". </t>
  </si>
  <si>
    <t>2016.10</t>
  </si>
  <si>
    <t>© Copyright 2015-2016, ArCH: Architects Creating Homes, LLC</t>
  </si>
  <si>
    <t>MAIN HOUSE</t>
  </si>
  <si>
    <t>Client Last Name:</t>
  </si>
  <si>
    <t>(&lt;--adjust for your Client last name all in CAPS)</t>
  </si>
  <si>
    <t>( example: William Smith &amp; Janice Smith)</t>
  </si>
  <si>
    <t xml:space="preserve">(example: JohnSmith@xyzmail.net) </t>
  </si>
  <si>
    <t>(example: JaniceSmith@xyzmail.net)</t>
  </si>
  <si>
    <t>(example: SMITH HOUSE</t>
  </si>
  <si>
    <t>(example: 612 Main Street</t>
  </si>
  <si>
    <t>(example: Zephyr City, WY  55555)</t>
  </si>
  <si>
    <t>(example: 800-234-1234 (John Cell))</t>
  </si>
  <si>
    <t>(example: John &amp; Janice)</t>
  </si>
  <si>
    <t>(example: 800-234-1233 (Janice Cell))</t>
  </si>
  <si>
    <t xml:space="preserve">data you enter. </t>
  </si>
  <si>
    <t>automatic</t>
  </si>
  <si>
    <t>formulas that</t>
  </si>
  <si>
    <t>you should not</t>
  </si>
  <si>
    <t>change.</t>
  </si>
  <si>
    <r>
      <rPr>
        <sz val="11"/>
        <color rgb="FFFF0000"/>
        <rFont val="Calibri"/>
        <family val="2"/>
        <scheme val="minor"/>
      </rPr>
      <t>RED</t>
    </r>
    <r>
      <rPr>
        <sz val="11"/>
        <color theme="1"/>
        <rFont val="Calibri"/>
        <family val="2"/>
        <scheme val="minor"/>
      </rPr>
      <t xml:space="preserve"> are</t>
    </r>
  </si>
  <si>
    <t>_/ _/2016</t>
  </si>
  <si>
    <t>&lt;--change Invoice Service/Subject to be whatever it is you are billing for now.</t>
  </si>
  <si>
    <t>Example shown is the 6th invoice for in-progress CDs.</t>
  </si>
  <si>
    <t>&lt;--type a capital X in the box for the type of service you have provided.</t>
  </si>
  <si>
    <t>(this may be in more than one category)</t>
  </si>
  <si>
    <t>Services description</t>
  </si>
  <si>
    <t>MASTER DATA FOR YOUR FIRM INFORMATION (filling this in will auto-fill all invoices):</t>
  </si>
  <si>
    <t>(on 2 lines)</t>
  </si>
  <si>
    <t>&lt;--even your company name and address is being filled in</t>
  </si>
  <si>
    <t>Architect/Project Manager:</t>
  </si>
  <si>
    <t>&lt;keep this short as far as titles are concerned</t>
  </si>
  <si>
    <t>Your Company trademark name:</t>
  </si>
  <si>
    <t>Your Company Name (for checks):</t>
  </si>
  <si>
    <t>US Postal Mailing address on one line:</t>
  </si>
  <si>
    <t>Your US Postal mailing address:</t>
  </si>
  <si>
    <t>Your FedEx/UPS mailing address:</t>
  </si>
  <si>
    <t>&lt;---DO update the invoice #.  Suggested format: year-invoice number, however, you may adjust to whatever numbering you wish.</t>
  </si>
  <si>
    <t>(as long as it fits in the box space available)</t>
  </si>
  <si>
    <t>automatically from the Master List Page.  You should not have to</t>
  </si>
  <si>
    <t>enter or adjust anything here.</t>
  </si>
  <si>
    <t xml:space="preserve">&lt;--this "GOT IT" protocol comes from the ArCH AOA, which greatly </t>
  </si>
  <si>
    <t>diminishes the likelihood of your Client saying "I never received this…"</t>
  </si>
  <si>
    <t>And if they do not reply GOT IT, suggest you phone them to see why</t>
  </si>
  <si>
    <t xml:space="preserve">not.  And send it to them again, if they say they did not receive it. </t>
  </si>
  <si>
    <t xml:space="preserve">&lt;---enter the number of plots, prints, FedEx, Mail, Mileage and other </t>
  </si>
  <si>
    <t>reimbursable charges.  Also adjust to your rate charge amounts, which are sure</t>
  </si>
  <si>
    <t>to vary from the examples shown, which are merely examples and are not</t>
  </si>
  <si>
    <t>intended to be what you should charge.</t>
  </si>
  <si>
    <t>Photocopies/plots: 13x19:</t>
  </si>
  <si>
    <t>You may also need to include some category of reimbursable unique to your</t>
  </si>
  <si>
    <t>operation that is presently not shown here.  Go ahead and insert a new row to</t>
  </si>
  <si>
    <t xml:space="preserve">include that if you need to do so. </t>
  </si>
  <si>
    <t>&lt;---you WILL need to insert your company logo at the far left.  There is no automated way of entering that to our knowledge.</t>
  </si>
  <si>
    <t>Specs:</t>
  </si>
  <si>
    <t>Electrical:</t>
  </si>
  <si>
    <t>Door Schedule:</t>
  </si>
  <si>
    <t>Finish Schedule:</t>
  </si>
  <si>
    <t>Index/final coord:</t>
  </si>
  <si>
    <t>Task</t>
  </si>
  <si>
    <t>rate</t>
  </si>
  <si>
    <t>amount to bill</t>
  </si>
  <si>
    <t>Example projects:</t>
  </si>
  <si>
    <t>HSF 2-story home</t>
  </si>
  <si>
    <t>GSF</t>
  </si>
  <si>
    <t>total hours</t>
  </si>
  <si>
    <t>(with above additional services)</t>
  </si>
  <si>
    <t>Interior Elev/Cabinets</t>
  </si>
  <si>
    <t>hrs/HSF</t>
  </si>
  <si>
    <t>per HSF for fee to point of completed CDs.</t>
  </si>
  <si>
    <t>this included nearly every additional service.</t>
  </si>
  <si>
    <t>very well documented high-quality house with additional nice swimming pool/patio, outdoor stairs, barn, motor court, site drainage, entry drive.</t>
  </si>
  <si>
    <t>15%+ w/CA</t>
  </si>
  <si>
    <t>3D animations, inside &amp; outside:</t>
  </si>
  <si>
    <t>(see LS pricing in ArCH AOA and your own prices with your own resources)</t>
  </si>
  <si>
    <t>Project construction cost estimate:</t>
  </si>
  <si>
    <t>Hours/construction$:</t>
  </si>
  <si>
    <t># hours:</t>
  </si>
  <si>
    <t>Hr/const$</t>
  </si>
  <si>
    <t>Note 2: this estimate you are</t>
  </si>
  <si>
    <t>simplistic estimate to your Client,</t>
  </si>
  <si>
    <t xml:space="preserve">which is sure to be wrong.  </t>
  </si>
  <si>
    <t>However, this rudimentary</t>
  </si>
  <si>
    <t>Where in doubt, guess high.</t>
  </si>
  <si>
    <t>estimate of construction cost can</t>
  </si>
  <si>
    <t>and will help you estimate your</t>
  </si>
  <si>
    <t>fee, based on your own guesses as</t>
  </si>
  <si>
    <t>to possible construction cost.</t>
  </si>
  <si>
    <t>CONSTRUCTION COST ESTIMATE</t>
  </si>
  <si>
    <t>FEE ESTIMATE W/ COMPREHENSIVE ADDITIONAL SERVICES</t>
  </si>
  <si>
    <t>fee guess w/add serve thru CDs</t>
  </si>
  <si>
    <t>INTIAL BASIC SERVICES FEE BUDGET RANGE GUESSTIMATE</t>
  </si>
  <si>
    <t>lower BASIC Services fee guess</t>
  </si>
  <si>
    <t>higher BASIC Services fee guess</t>
  </si>
  <si>
    <t>fee guess w/some bundled add serves thru CDs</t>
  </si>
  <si>
    <t>Fee with SOME Add Services thru CDs</t>
  </si>
  <si>
    <t>Fee with SOME Add Services, B/CA</t>
  </si>
  <si>
    <t>Fee with SOME Add Services, B/CA/PM</t>
  </si>
  <si>
    <t>Client may have mentioned some of these lower possible "hoped-for"</t>
  </si>
  <si>
    <t>construction costs. However, the reality of construction costs is often 2 to 3 times</t>
  </si>
  <si>
    <t>more than what the Client initially hopes for.</t>
  </si>
  <si>
    <t>Architect's fees should be based on the reality of construction costs, not Client's</t>
  </si>
  <si>
    <t xml:space="preserve">wishful thinking, as the Architect's work is based on reality and should not be </t>
  </si>
  <si>
    <t>performed at a discount, due to Client's misinformed construction cost perceptions.</t>
  </si>
  <si>
    <t>NOTE: THIS SYSTEM HAS GUESSES &amp; FIGURES THAT SHOULD NOT BE RELEASED TO</t>
  </si>
  <si>
    <t>ANYONE.  IT IS ONLY FOR THE ARCHITECT'S INVOICE MANAGEMENT</t>
  </si>
  <si>
    <t>Const. Cost Est.</t>
  </si>
  <si>
    <t>hours est.</t>
  </si>
  <si>
    <t>ARCHITECT BASIC SERVICE HOURS CALCULATION BY Hrs/Const$ METHOD</t>
  </si>
  <si>
    <t>(not including reimbursables) or additional</t>
  </si>
  <si>
    <t>services, or trips, or client changes or</t>
  </si>
  <si>
    <t>coordinating Surveyor, Geotech or others.</t>
  </si>
  <si>
    <t>fee guess</t>
  </si>
  <si>
    <t>%</t>
  </si>
  <si>
    <t>$ per hour</t>
  </si>
  <si>
    <t>Set your hourly</t>
  </si>
  <si>
    <t>rate at:</t>
  </si>
  <si>
    <t>SET YOUR RATE</t>
  </si>
  <si>
    <t>CONCLUSIONS</t>
  </si>
  <si>
    <r>
      <t>Note1:</t>
    </r>
    <r>
      <rPr>
        <sz val="11"/>
        <color rgb="FF101BF8"/>
        <rFont val="Calibri"/>
        <family val="2"/>
        <scheme val="minor"/>
      </rPr>
      <t xml:space="preserve"> BLUE</t>
    </r>
    <r>
      <rPr>
        <sz val="11"/>
        <color theme="1"/>
        <rFont val="Calibri"/>
        <family val="2"/>
        <scheme val="minor"/>
      </rPr>
      <t xml:space="preserve"> is</t>
    </r>
  </si>
  <si>
    <t>(which may or</t>
  </si>
  <si>
    <t>may not be</t>
  </si>
  <si>
    <t>correct for your</t>
  </si>
  <si>
    <t>firm)</t>
  </si>
  <si>
    <t>Above could be altered by change in scope of project.</t>
  </si>
  <si>
    <t>None of the example rates or %s here are intended to be what you charge.</t>
  </si>
  <si>
    <t>Const. Est.</t>
  </si>
  <si>
    <t>Fees To Date</t>
  </si>
  <si>
    <t>Architect's abbreviated CONSTRUCTION COST ESTIMATE: not to be shared with anyone: only used for fee checking:</t>
  </si>
  <si>
    <t>AUTOMATIC CHECKING OF YOUR FEES TO DATE VERSUS YOUR OWN CONSTRUCTION COST ESTIMATE</t>
  </si>
  <si>
    <t>(see each invoice for details)</t>
  </si>
  <si>
    <t xml:space="preserve">Summary </t>
  </si>
  <si>
    <t>Other:</t>
  </si>
  <si>
    <t xml:space="preserve">Summary: </t>
  </si>
  <si>
    <t>this is the summary of services description that can't be any longer than the words you see right here.</t>
  </si>
  <si>
    <t>of est. cost of const, incl. additional design services</t>
  </si>
  <si>
    <t>This was not part of the main agreement and should not</t>
  </si>
  <si>
    <t>be counted as part of the fees earned on the contract.</t>
  </si>
  <si>
    <t>but does include the initial payment</t>
  </si>
  <si>
    <t>#2016-14</t>
  </si>
  <si>
    <t>#2016-15</t>
  </si>
  <si>
    <t>Includes initial payment,but not</t>
  </si>
  <si>
    <t>initial site visit</t>
  </si>
  <si>
    <t>VARIOUS TASKS &amp; HOURS TO ACCOMPLISH:</t>
  </si>
  <si>
    <t>These are merely some examples of various services below.</t>
  </si>
  <si>
    <t xml:space="preserve">The time you take to accomplish these could be more or less, depending on scope of </t>
  </si>
  <si>
    <t>work, skills, experience, method of working, level of detail.</t>
  </si>
  <si>
    <t>You should enter some of  your own work history examples to better align with what</t>
  </si>
  <si>
    <t>work your firm is doing.</t>
  </si>
  <si>
    <t xml:space="preserve">THIS IS THROUGH CONSTRUCTION DOCUMENTS  </t>
  </si>
  <si>
    <t>through</t>
  </si>
  <si>
    <t>THIS STARTS WITH THE BIDDING</t>
  </si>
  <si>
    <t>_/_/2017</t>
  </si>
  <si>
    <t>Construction Completion</t>
  </si>
  <si>
    <t>PROGRAMMING THROUGH DESIGN AND CONSTRUCTION DOCUMENTS INVOICES</t>
  </si>
  <si>
    <t>BIDDING THROUGH CONSTRUCTION ADMINISTRATION INVOICING</t>
  </si>
  <si>
    <t>#2016-39</t>
  </si>
  <si>
    <t>#2016-38</t>
  </si>
  <si>
    <t>#2016-37</t>
  </si>
  <si>
    <t>#2016-36</t>
  </si>
  <si>
    <t>#2016-35</t>
  </si>
  <si>
    <t>#2016-34</t>
  </si>
  <si>
    <t>#2016-33</t>
  </si>
  <si>
    <t>#2016-32</t>
  </si>
  <si>
    <t>#2016-31</t>
  </si>
  <si>
    <t>#2016-30</t>
  </si>
  <si>
    <t>#2016-29</t>
  </si>
  <si>
    <t>#2016-28</t>
  </si>
  <si>
    <t>#2016-27</t>
  </si>
  <si>
    <t>#2016-26</t>
  </si>
  <si>
    <t>#2016-25</t>
  </si>
  <si>
    <t>#2016-24</t>
  </si>
  <si>
    <t>#2016-23</t>
  </si>
  <si>
    <t>#2016-22</t>
  </si>
  <si>
    <t>#2016-21</t>
  </si>
  <si>
    <t>#2016-20</t>
  </si>
  <si>
    <t>#2016-19</t>
  </si>
  <si>
    <t>#2016-18</t>
  </si>
  <si>
    <t>#2016-17</t>
  </si>
  <si>
    <t>#2016-16</t>
  </si>
  <si>
    <r>
      <t xml:space="preserve">ArCH ProjAccount </t>
    </r>
    <r>
      <rPr>
        <vertAlign val="superscript"/>
        <sz val="6"/>
        <color theme="0" tint="-0.249977111117893"/>
        <rFont val="Arial"/>
        <family val="2"/>
      </rPr>
      <t>TM</t>
    </r>
  </si>
  <si>
    <t>(for P-CDs)</t>
  </si>
  <si>
    <t>(for B/CA only)</t>
  </si>
  <si>
    <t>Fee% to Date</t>
  </si>
  <si>
    <t>(for P-CDs &amp; B/CA (&amp; possibly PM))</t>
  </si>
  <si>
    <t>Your Phone Number:</t>
  </si>
  <si>
    <t>Your Email Address:</t>
  </si>
  <si>
    <t>Wayne Designerd, ArCH</t>
  </si>
  <si>
    <t>ARCHITECTURE FACTORY ©</t>
  </si>
  <si>
    <t>Design Factory Architects, LLC</t>
  </si>
  <si>
    <t>P.O. Box 555</t>
  </si>
  <si>
    <t>Westminster, NC  28755</t>
  </si>
  <si>
    <t>P.O. Box 555, Westminster, NC 28755</t>
  </si>
  <si>
    <t>222 Blake Dr.</t>
  </si>
  <si>
    <t>Mountain, NC 28756</t>
  </si>
  <si>
    <t>555-555-5555</t>
  </si>
  <si>
    <t>Desinerd@Factory.org</t>
  </si>
  <si>
    <t>Make sure to indicate the initial payment amount and any applications of that on</t>
  </si>
  <si>
    <t>subsequent invoice #s and when.</t>
  </si>
  <si>
    <t>_/_/2016</t>
  </si>
  <si>
    <t>Use</t>
  </si>
  <si>
    <t>ArCHourZ™</t>
  </si>
  <si>
    <t>This is only an</t>
  </si>
  <si>
    <t>example to the</t>
  </si>
  <si>
    <t>left. Modify it to</t>
  </si>
  <si>
    <t>financially</t>
  </si>
  <si>
    <t>describe the</t>
  </si>
  <si>
    <t>project you are</t>
  </si>
  <si>
    <t>developing. Keep</t>
  </si>
  <si>
    <t>it short &amp; simple.</t>
  </si>
  <si>
    <t>fee only. It is NOT recommended</t>
  </si>
  <si>
    <t>that you show such a cursory and</t>
  </si>
  <si>
    <t>calculating is NOT for your Client. It</t>
  </si>
  <si>
    <t>is for you to help you estimate your</t>
  </si>
  <si>
    <t>Links to helpful related ArCHapplications:</t>
  </si>
  <si>
    <t>ArCH AOA™</t>
  </si>
  <si>
    <t>Note: this construction estimate is very important to the various other fee calculations for</t>
  </si>
  <si>
    <t>the Architect.  Do this immediately after entering steps 1 &amp; 2 below.</t>
  </si>
  <si>
    <t>And  that will come back to haunt</t>
  </si>
  <si>
    <t>you in the form of your Client,</t>
  </si>
  <si>
    <t>saying: "But you said…"</t>
  </si>
  <si>
    <t>to more accurately calculate your</t>
  </si>
  <si>
    <t>fee.  That application has a much</t>
  </si>
  <si>
    <t>more reliable method.</t>
  </si>
  <si>
    <t>ArCHsuite™</t>
  </si>
  <si>
    <t>(All ArCHapps are created from scratch to relate to each other.  This will be best understood when obtaining and using ArCHsuite™.)</t>
  </si>
  <si>
    <t>(note: each of the invoices below are electronically pre-linked to the actual invoice for each billing)</t>
  </si>
  <si>
    <t>Also: your hourly rate is more than likely different.  Use your own rates. ArCH does not</t>
  </si>
  <si>
    <t xml:space="preserve">advocate or imply usage of an particular hourly rates or percentage rates for anything. </t>
  </si>
  <si>
    <t>Examples shown are only examples and do not suggest that anyone use those rates.</t>
  </si>
  <si>
    <r>
      <rPr>
        <sz val="11"/>
        <color rgb="FF101BF8"/>
        <rFont val="Calibri"/>
        <family val="2"/>
        <scheme val="minor"/>
      </rPr>
      <t>BLUE</t>
    </r>
    <r>
      <rPr>
        <sz val="11"/>
        <color theme="1"/>
        <rFont val="Calibri"/>
        <family val="2"/>
        <scheme val="minor"/>
      </rPr>
      <t>= information input required from you.</t>
    </r>
  </si>
  <si>
    <t>(note: most firms will in fact charge for this service as they deem appropriate.</t>
  </si>
  <si>
    <t>In this one particular example of invoice listing, this happened to be a N/A item, which is not typically the case.</t>
  </si>
  <si>
    <t>invoice of CDs) (Note: this is usually much more substantial)</t>
  </si>
  <si>
    <t>automated for you, except for the dates you actually receive payments &amp; your initial payment amount.</t>
  </si>
  <si>
    <r>
      <t xml:space="preserve">Note: </t>
    </r>
    <r>
      <rPr>
        <sz val="11"/>
        <color rgb="FFFF0000"/>
        <rFont val="Calibri"/>
        <family val="2"/>
        <scheme val="minor"/>
      </rPr>
      <t>RED</t>
    </r>
    <r>
      <rPr>
        <sz val="11"/>
        <color theme="1"/>
        <rFont val="Calibri"/>
        <family val="2"/>
        <scheme val="minor"/>
      </rPr>
      <t xml:space="preserve"> = formula connected to other calculations (do Not alter).  MOST of the invoice listing is already</t>
    </r>
  </si>
  <si>
    <t>What you discuss with your Client is your business.  You may wish to mention a possible %</t>
  </si>
  <si>
    <t>range (low to high rather than a specific number), which can vary, based on the changes</t>
  </si>
  <si>
    <t>they request and the developing complexity of the project. If you are hourly, caution</t>
  </si>
  <si>
    <t>would suggest you make sure they realize your final fee will be determined by the # of</t>
  </si>
  <si>
    <t>hours you expend on their behalf.</t>
  </si>
  <si>
    <t>SMITH</t>
  </si>
  <si>
    <t>James &amp; Jennifer Smith</t>
  </si>
  <si>
    <t>555Grand Steet</t>
  </si>
  <si>
    <t>Michigan City, MI  55555</t>
  </si>
  <si>
    <t>James &amp; Jennifer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</si>
</sst>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409]mmmm\ d\,\ yyyy;@"/>
    <numFmt numFmtId="166" formatCode="m/d/yyyy;@"/>
    <numFmt numFmtId="167" formatCode="0.0"/>
  </numFmts>
  <fonts count="58"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Arial"/>
      <family val="2"/>
    </font>
    <font>
      <sz val="16"/>
      <color theme="1"/>
      <name val="Arial"/>
      <family val="2"/>
    </font>
    <font>
      <sz val="11"/>
      <name val="Arial"/>
      <family val="2"/>
    </font>
    <font>
      <sz val="11"/>
      <color rgb="FFFF0000"/>
      <name val="Arial"/>
      <family val="2"/>
    </font>
    <font>
      <sz val="11"/>
      <color rgb="FF101BF8"/>
      <name val="Arial"/>
      <family val="2"/>
    </font>
    <font>
      <sz val="11"/>
      <color rgb="FF101BF8"/>
      <name val="Calibri"/>
      <family val="2"/>
      <scheme val="minor"/>
    </font>
    <font>
      <sz val="11"/>
      <name val="Calibri"/>
      <family val="2"/>
      <scheme val="minor"/>
    </font>
    <font>
      <sz val="8"/>
      <name val="Arial"/>
      <family val="2"/>
    </font>
    <font>
      <b/>
      <sz val="11"/>
      <color theme="1"/>
      <name val="Calibri"/>
      <family val="2"/>
      <scheme val="minor"/>
    </font>
    <font>
      <b/>
      <sz val="11"/>
      <color rgb="FFFF0000"/>
      <name val="Calibri"/>
      <family val="2"/>
      <scheme val="minor"/>
    </font>
    <font>
      <i/>
      <sz val="11"/>
      <color theme="1"/>
      <name val="Calibri"/>
      <family val="2"/>
      <scheme val="minor"/>
    </font>
    <font>
      <sz val="10"/>
      <color theme="1"/>
      <name val="Arial"/>
      <family val="2"/>
    </font>
    <font>
      <sz val="10"/>
      <color theme="0"/>
      <name val="Arial"/>
      <family val="2"/>
    </font>
    <font>
      <sz val="11"/>
      <color theme="0"/>
      <name val="Arial"/>
      <family val="2"/>
    </font>
    <font>
      <sz val="10"/>
      <color rgb="FF0000FF"/>
      <name val="Arial"/>
      <family val="2"/>
    </font>
    <font>
      <sz val="12"/>
      <color theme="0"/>
      <name val="Calibri"/>
      <family val="2"/>
      <scheme val="minor"/>
    </font>
    <font>
      <sz val="3"/>
      <color theme="0"/>
      <name val="Arial"/>
      <family val="2"/>
    </font>
    <font>
      <b/>
      <sz val="12"/>
      <color theme="0"/>
      <name val="Arial"/>
      <family val="2"/>
    </font>
    <font>
      <b/>
      <sz val="10"/>
      <color theme="0"/>
      <name val="Arial"/>
      <family val="2"/>
    </font>
    <font>
      <sz val="6"/>
      <color theme="0" tint="-0.249977111117893"/>
      <name val="Arial"/>
      <family val="2"/>
    </font>
    <font>
      <vertAlign val="superscript"/>
      <sz val="6"/>
      <color theme="0" tint="-0.249977111117893"/>
      <name val="Arial"/>
      <family val="2"/>
    </font>
    <font>
      <sz val="7"/>
      <color theme="0" tint="-0.249977111117893"/>
      <name val="Arial"/>
      <family val="2"/>
    </font>
    <font>
      <b/>
      <sz val="12"/>
      <color theme="1"/>
      <name val="Arial"/>
      <family val="2"/>
    </font>
    <font>
      <b/>
      <sz val="12"/>
      <name val="Arial"/>
      <family val="2"/>
    </font>
    <font>
      <sz val="12"/>
      <color theme="1"/>
      <name val="Arial"/>
      <family val="2"/>
    </font>
    <font>
      <b/>
      <sz val="13"/>
      <color rgb="FFFF0000"/>
      <name val="Arial"/>
      <family val="2"/>
    </font>
    <font>
      <sz val="9"/>
      <color rgb="FFFF0000"/>
      <name val="Arial"/>
      <family val="2"/>
    </font>
    <font>
      <sz val="7"/>
      <color theme="1"/>
      <name val="Arial"/>
      <family val="2"/>
    </font>
    <font>
      <sz val="8"/>
      <color theme="1"/>
      <name val="Arial"/>
      <family val="2"/>
    </font>
    <font>
      <sz val="9"/>
      <color theme="1"/>
      <name val="Arial"/>
      <family val="2"/>
    </font>
    <font>
      <sz val="9"/>
      <color rgb="FF0000FF"/>
      <name val="Arial"/>
      <family val="2"/>
    </font>
    <font>
      <sz val="9"/>
      <color rgb="FF0000A8"/>
      <name val="Arial"/>
      <family val="2"/>
    </font>
    <font>
      <sz val="9"/>
      <name val="Arial"/>
      <family val="2"/>
    </font>
    <font>
      <sz val="12"/>
      <name val="Arial"/>
      <family val="2"/>
    </font>
    <font>
      <sz val="11"/>
      <color theme="0"/>
      <name val="Calibri"/>
      <family val="2"/>
      <scheme val="minor"/>
    </font>
    <font>
      <sz val="16"/>
      <color theme="0"/>
      <name val="Arial"/>
      <family val="2"/>
    </font>
    <font>
      <sz val="10"/>
      <color rgb="FF101BF8"/>
      <name val="Arial"/>
      <family val="2"/>
    </font>
    <font>
      <sz val="10"/>
      <color rgb="FFFF0000"/>
      <name val="Arial"/>
      <family val="2"/>
    </font>
    <font>
      <b/>
      <sz val="16"/>
      <color theme="0"/>
      <name val="Arial"/>
      <family val="2"/>
    </font>
    <font>
      <b/>
      <sz val="11"/>
      <color theme="1"/>
      <name val="Arial"/>
      <family val="2"/>
    </font>
    <font>
      <b/>
      <sz val="11"/>
      <color theme="0"/>
      <name val="Calibri"/>
      <family val="2"/>
      <scheme val="minor"/>
    </font>
    <font>
      <sz val="9"/>
      <color rgb="FF454EF9"/>
      <name val="Arial"/>
      <family val="2"/>
    </font>
    <font>
      <sz val="11"/>
      <color rgb="FF454EF9"/>
      <name val="Arial"/>
      <family val="2"/>
    </font>
    <font>
      <sz val="11"/>
      <color rgb="FF454EF9"/>
      <name val="Calibri"/>
      <family val="2"/>
      <scheme val="minor"/>
    </font>
    <font>
      <sz val="10"/>
      <color rgb="FF454EF9"/>
      <name val="Arial"/>
      <family val="2"/>
    </font>
    <font>
      <b/>
      <sz val="10"/>
      <color rgb="FF454EF9"/>
      <name val="Arial"/>
      <family val="2"/>
    </font>
    <font>
      <sz val="11"/>
      <color rgb="FF000000"/>
      <name val="Calibri"/>
      <family val="2"/>
      <scheme val="minor"/>
    </font>
    <font>
      <b/>
      <sz val="10"/>
      <color rgb="FF0000FF"/>
      <name val="Arial"/>
      <family val="2"/>
    </font>
    <font>
      <sz val="18"/>
      <color theme="0"/>
      <name val="Arial"/>
      <family val="2"/>
    </font>
    <font>
      <i/>
      <sz val="11"/>
      <color rgb="FFFF0000"/>
      <name val="Calibri"/>
      <family val="2"/>
      <scheme val="minor"/>
    </font>
    <font>
      <i/>
      <sz val="11"/>
      <color rgb="FF101BF8"/>
      <name val="Calibri"/>
      <family val="2"/>
      <scheme val="minor"/>
    </font>
    <font>
      <sz val="10"/>
      <name val="Arial"/>
      <family val="2"/>
    </font>
    <font>
      <sz val="8"/>
      <color rgb="FFFF0000"/>
      <name val="Arial"/>
      <family val="2"/>
    </font>
    <font>
      <u/>
      <sz val="11"/>
      <color theme="10"/>
      <name val="Calibri"/>
      <family val="2"/>
      <scheme val="minor"/>
    </font>
    <font>
      <i/>
      <sz val="11"/>
      <color theme="1"/>
      <name val="Arial"/>
      <family val="2"/>
    </font>
  </fonts>
  <fills count="13">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bgColor indexed="64"/>
      </patternFill>
    </fill>
    <fill>
      <patternFill patternType="solid">
        <fgColor rgb="FFFF0000"/>
        <bgColor indexed="64"/>
      </patternFill>
    </fill>
    <fill>
      <patternFill patternType="solid">
        <fgColor theme="9" tint="-0.249977111117893"/>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5FCE8"/>
        <bgColor indexed="64"/>
      </patternFill>
    </fill>
    <fill>
      <patternFill patternType="solid">
        <fgColor theme="1"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6" fillId="0" borderId="0" applyNumberFormat="0" applyFill="0" applyBorder="0" applyAlignment="0" applyProtection="0"/>
  </cellStyleXfs>
  <cellXfs count="420">
    <xf numFmtId="0" fontId="0" fillId="0" borderId="0" xfId="0"/>
    <xf numFmtId="0" fontId="3" fillId="0" borderId="0" xfId="0" applyFont="1"/>
    <xf numFmtId="0" fontId="3" fillId="0" borderId="2" xfId="0" applyFont="1" applyBorder="1"/>
    <xf numFmtId="0" fontId="3" fillId="0" borderId="3" xfId="0" applyFont="1" applyBorder="1"/>
    <xf numFmtId="0" fontId="3" fillId="0" borderId="6" xfId="0" applyFont="1" applyBorder="1"/>
    <xf numFmtId="0" fontId="3" fillId="0" borderId="7" xfId="0" applyFont="1" applyBorder="1"/>
    <xf numFmtId="164" fontId="6" fillId="0" borderId="6" xfId="0" applyNumberFormat="1" applyFont="1" applyBorder="1"/>
    <xf numFmtId="164" fontId="6" fillId="0" borderId="7" xfId="0" applyNumberFormat="1" applyFont="1" applyBorder="1"/>
    <xf numFmtId="0" fontId="3" fillId="0" borderId="0" xfId="0" applyFont="1" applyAlignment="1">
      <alignment horizontal="center"/>
    </xf>
    <xf numFmtId="164" fontId="6" fillId="0" borderId="0" xfId="0" applyNumberFormat="1" applyFont="1" applyBorder="1"/>
    <xf numFmtId="0" fontId="3" fillId="0" borderId="9" xfId="0" applyFont="1" applyBorder="1"/>
    <xf numFmtId="0" fontId="3" fillId="0" borderId="4" xfId="0" applyFont="1" applyBorder="1"/>
    <xf numFmtId="0" fontId="3" fillId="0" borderId="0" xfId="0" applyFont="1" applyBorder="1"/>
    <xf numFmtId="0" fontId="3" fillId="0" borderId="5" xfId="0" applyFont="1" applyBorder="1"/>
    <xf numFmtId="0" fontId="3" fillId="0" borderId="10" xfId="0" applyFont="1" applyBorder="1"/>
    <xf numFmtId="0" fontId="3" fillId="0" borderId="4" xfId="0" applyFont="1" applyBorder="1" applyAlignment="1">
      <alignment horizontal="center"/>
    </xf>
    <xf numFmtId="14" fontId="3" fillId="0" borderId="0" xfId="0" applyNumberFormat="1" applyFont="1" applyAlignment="1">
      <alignment horizontal="center"/>
    </xf>
    <xf numFmtId="0" fontId="3" fillId="0" borderId="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14" fontId="3" fillId="0" borderId="12" xfId="0" applyNumberFormat="1" applyFont="1" applyBorder="1" applyAlignment="1">
      <alignment horizontal="center"/>
    </xf>
    <xf numFmtId="0" fontId="3" fillId="0" borderId="11" xfId="0" applyFont="1" applyBorder="1"/>
    <xf numFmtId="0" fontId="3" fillId="0" borderId="12" xfId="0" applyFont="1" applyBorder="1"/>
    <xf numFmtId="0" fontId="3" fillId="0" borderId="8" xfId="0" applyFont="1" applyBorder="1"/>
    <xf numFmtId="0" fontId="0" fillId="0" borderId="4" xfId="0" applyBorder="1"/>
    <xf numFmtId="0" fontId="0" fillId="0" borderId="6" xfId="0" applyBorder="1"/>
    <xf numFmtId="0" fontId="5" fillId="0" borderId="12" xfId="0" applyFont="1" applyBorder="1" applyAlignment="1">
      <alignment horizontal="center"/>
    </xf>
    <xf numFmtId="0" fontId="0" fillId="0" borderId="0" xfId="0" applyBorder="1" applyAlignment="1">
      <alignment horizontal="center"/>
    </xf>
    <xf numFmtId="164" fontId="2" fillId="0" borderId="0" xfId="1" applyNumberFormat="1" applyFont="1" applyBorder="1"/>
    <xf numFmtId="0" fontId="0" fillId="0" borderId="10" xfId="0" applyBorder="1"/>
    <xf numFmtId="0" fontId="5" fillId="0" borderId="4" xfId="0" applyFont="1" applyBorder="1" applyAlignment="1">
      <alignment horizontal="center"/>
    </xf>
    <xf numFmtId="0" fontId="7" fillId="0" borderId="4" xfId="0" applyFont="1" applyBorder="1" applyAlignment="1">
      <alignment horizontal="center"/>
    </xf>
    <xf numFmtId="0" fontId="7" fillId="0" borderId="0" xfId="0" applyFont="1" applyBorder="1"/>
    <xf numFmtId="164" fontId="7" fillId="0" borderId="2" xfId="1" applyNumberFormat="1" applyFont="1" applyBorder="1"/>
    <xf numFmtId="164" fontId="7" fillId="0" borderId="3" xfId="1" applyNumberFormat="1" applyFont="1" applyBorder="1"/>
    <xf numFmtId="9" fontId="7" fillId="0" borderId="6" xfId="0" applyNumberFormat="1" applyFont="1" applyBorder="1"/>
    <xf numFmtId="9" fontId="7" fillId="0" borderId="7" xfId="0" applyNumberFormat="1" applyFont="1" applyBorder="1"/>
    <xf numFmtId="0" fontId="7" fillId="0" borderId="12" xfId="0" applyFont="1" applyBorder="1" applyAlignment="1">
      <alignment horizontal="center"/>
    </xf>
    <xf numFmtId="0" fontId="2" fillId="0" borderId="5" xfId="0" applyFont="1" applyBorder="1"/>
    <xf numFmtId="44" fontId="6" fillId="0" borderId="12" xfId="1" applyFont="1" applyBorder="1"/>
    <xf numFmtId="44" fontId="2" fillId="0" borderId="12" xfId="1" applyFont="1" applyBorder="1"/>
    <xf numFmtId="44" fontId="7" fillId="0" borderId="12" xfId="1" applyFont="1" applyBorder="1" applyAlignment="1">
      <alignment horizontal="center"/>
    </xf>
    <xf numFmtId="0" fontId="10" fillId="0" borderId="12" xfId="0" applyFont="1" applyBorder="1"/>
    <xf numFmtId="14" fontId="6" fillId="0" borderId="12" xfId="0" applyNumberFormat="1" applyFont="1" applyBorder="1" applyAlignment="1">
      <alignment horizontal="center"/>
    </xf>
    <xf numFmtId="0" fontId="3" fillId="0" borderId="1" xfId="0" applyFont="1" applyBorder="1" applyAlignment="1">
      <alignment horizontal="center"/>
    </xf>
    <xf numFmtId="0" fontId="3" fillId="0" borderId="13" xfId="0" applyFont="1" applyBorder="1" applyAlignment="1">
      <alignment horizontal="center"/>
    </xf>
    <xf numFmtId="0" fontId="3" fillId="0" borderId="1" xfId="0" applyFont="1" applyBorder="1"/>
    <xf numFmtId="0" fontId="10" fillId="0" borderId="1" xfId="0" applyFont="1" applyBorder="1"/>
    <xf numFmtId="0" fontId="3" fillId="0" borderId="14" xfId="0" applyFont="1" applyBorder="1" applyAlignment="1">
      <alignment horizontal="center"/>
    </xf>
    <xf numFmtId="0" fontId="3" fillId="0" borderId="15" xfId="0" applyFont="1" applyBorder="1" applyAlignment="1">
      <alignment horizontal="center"/>
    </xf>
    <xf numFmtId="0" fontId="6" fillId="0" borderId="5" xfId="0" applyFont="1" applyBorder="1" applyAlignment="1">
      <alignment horizontal="center"/>
    </xf>
    <xf numFmtId="44" fontId="6" fillId="0" borderId="0" xfId="1" applyNumberFormat="1" applyFont="1" applyAlignment="1">
      <alignment horizontal="center"/>
    </xf>
    <xf numFmtId="0" fontId="6" fillId="0" borderId="4" xfId="0" applyFont="1" applyBorder="1" applyAlignment="1">
      <alignment horizontal="center"/>
    </xf>
    <xf numFmtId="0" fontId="2" fillId="0" borderId="4" xfId="0" applyFont="1" applyBorder="1" applyAlignment="1">
      <alignment horizontal="center"/>
    </xf>
    <xf numFmtId="44" fontId="7" fillId="0" borderId="1" xfId="1" applyFont="1" applyBorder="1"/>
    <xf numFmtId="0" fontId="7" fillId="0" borderId="6"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7" fillId="0" borderId="8" xfId="0" applyFont="1" applyBorder="1" applyAlignment="1">
      <alignment horizontal="center"/>
    </xf>
    <xf numFmtId="44" fontId="6" fillId="0" borderId="10" xfId="1" applyNumberFormat="1" applyFont="1" applyBorder="1" applyAlignment="1">
      <alignment horizontal="center"/>
    </xf>
    <xf numFmtId="0" fontId="10" fillId="0" borderId="8" xfId="0" applyFont="1" applyBorder="1"/>
    <xf numFmtId="14" fontId="6" fillId="0" borderId="8" xfId="0" applyNumberFormat="1" applyFont="1" applyBorder="1" applyAlignment="1">
      <alignment horizontal="center"/>
    </xf>
    <xf numFmtId="44" fontId="6" fillId="0" borderId="8" xfId="1" applyFont="1" applyBorder="1"/>
    <xf numFmtId="0" fontId="0" fillId="0" borderId="8" xfId="0" applyBorder="1" applyAlignment="1">
      <alignment horizontal="center"/>
    </xf>
    <xf numFmtId="0" fontId="0" fillId="0" borderId="10" xfId="0" applyBorder="1" applyAlignment="1">
      <alignment horizontal="center"/>
    </xf>
    <xf numFmtId="0" fontId="2" fillId="0" borderId="6" xfId="0" applyFont="1" applyBorder="1"/>
    <xf numFmtId="0" fontId="2" fillId="0" borderId="7" xfId="0" applyFont="1" applyBorder="1"/>
    <xf numFmtId="0" fontId="8" fillId="0" borderId="8" xfId="0" applyFont="1" applyBorder="1"/>
    <xf numFmtId="44" fontId="2" fillId="0" borderId="8" xfId="1" applyFont="1" applyBorder="1"/>
    <xf numFmtId="44" fontId="2" fillId="0" borderId="10" xfId="1" applyNumberFormat="1" applyFont="1" applyBorder="1"/>
    <xf numFmtId="0" fontId="0" fillId="0" borderId="2" xfId="0" applyBorder="1"/>
    <xf numFmtId="164" fontId="5" fillId="0" borderId="4" xfId="0" applyNumberFormat="1" applyFont="1" applyBorder="1" applyAlignment="1">
      <alignment horizontal="center"/>
    </xf>
    <xf numFmtId="164" fontId="5" fillId="0" borderId="11" xfId="0" applyNumberFormat="1" applyFont="1" applyBorder="1" applyAlignment="1">
      <alignment horizontal="center"/>
    </xf>
    <xf numFmtId="14" fontId="3" fillId="0" borderId="0" xfId="0" applyNumberFormat="1" applyFont="1"/>
    <xf numFmtId="44" fontId="7" fillId="0" borderId="13" xfId="1" applyFont="1" applyBorder="1" applyAlignment="1">
      <alignment horizontal="center"/>
    </xf>
    <xf numFmtId="0" fontId="8" fillId="0" borderId="6"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8" fillId="0" borderId="8" xfId="0" applyFont="1" applyBorder="1" applyAlignment="1">
      <alignment horizontal="center"/>
    </xf>
    <xf numFmtId="44" fontId="2" fillId="0" borderId="10" xfId="1" applyNumberFormat="1" applyFont="1" applyBorder="1" applyAlignment="1">
      <alignment horizontal="center"/>
    </xf>
    <xf numFmtId="0" fontId="0" fillId="0" borderId="0" xfId="0" applyBorder="1"/>
    <xf numFmtId="0" fontId="0" fillId="0" borderId="0" xfId="0" quotePrefix="1"/>
    <xf numFmtId="0" fontId="8" fillId="0" borderId="0" xfId="0" applyFont="1"/>
    <xf numFmtId="0" fontId="11" fillId="0" borderId="0" xfId="0" applyFont="1"/>
    <xf numFmtId="44" fontId="2" fillId="0" borderId="0" xfId="0" applyNumberFormat="1" applyFont="1"/>
    <xf numFmtId="10" fontId="2" fillId="0" borderId="10" xfId="2" applyNumberFormat="1" applyFont="1" applyBorder="1"/>
    <xf numFmtId="0" fontId="8" fillId="2" borderId="14" xfId="0" applyFont="1" applyFill="1" applyBorder="1" applyAlignment="1">
      <alignment horizontal="center"/>
    </xf>
    <xf numFmtId="0" fontId="2" fillId="2" borderId="14" xfId="0" applyFont="1" applyFill="1" applyBorder="1"/>
    <xf numFmtId="0" fontId="2" fillId="2" borderId="15" xfId="0" applyFont="1" applyFill="1" applyBorder="1"/>
    <xf numFmtId="44" fontId="2" fillId="2" borderId="13" xfId="1" applyNumberFormat="1" applyFont="1" applyFill="1" applyBorder="1"/>
    <xf numFmtId="0" fontId="10" fillId="2" borderId="1" xfId="0" applyFont="1" applyFill="1" applyBorder="1"/>
    <xf numFmtId="14" fontId="6" fillId="2" borderId="1" xfId="0" applyNumberFormat="1" applyFont="1" applyFill="1" applyBorder="1" applyAlignment="1">
      <alignment horizontal="center"/>
    </xf>
    <xf numFmtId="44" fontId="2" fillId="2" borderId="1" xfId="1" applyFont="1" applyFill="1" applyBorder="1"/>
    <xf numFmtId="44" fontId="2" fillId="0" borderId="10" xfId="0" applyNumberFormat="1" applyFont="1" applyBorder="1"/>
    <xf numFmtId="0" fontId="0" fillId="2" borderId="0" xfId="0" applyFill="1"/>
    <xf numFmtId="10" fontId="2" fillId="0" borderId="0" xfId="2" applyNumberFormat="1" applyFont="1" applyBorder="1"/>
    <xf numFmtId="0" fontId="11" fillId="2" borderId="13" xfId="0" applyFont="1" applyFill="1" applyBorder="1" applyAlignment="1">
      <alignment horizontal="left"/>
    </xf>
    <xf numFmtId="0" fontId="11" fillId="2" borderId="0" xfId="0" applyFont="1" applyFill="1"/>
    <xf numFmtId="44" fontId="2" fillId="0" borderId="11" xfId="0" applyNumberFormat="1" applyFont="1" applyBorder="1"/>
    <xf numFmtId="0" fontId="0" fillId="0" borderId="8" xfId="0" applyBorder="1"/>
    <xf numFmtId="0" fontId="0" fillId="0" borderId="12" xfId="0" applyBorder="1"/>
    <xf numFmtId="0" fontId="0" fillId="0" borderId="9" xfId="0" applyBorder="1"/>
    <xf numFmtId="0" fontId="0" fillId="0" borderId="3" xfId="0" applyBorder="1"/>
    <xf numFmtId="0" fontId="0" fillId="0" borderId="5" xfId="0" applyBorder="1"/>
    <xf numFmtId="0" fontId="0" fillId="0" borderId="7" xfId="0" applyBorder="1"/>
    <xf numFmtId="0" fontId="13" fillId="0" borderId="2" xfId="0" applyFont="1" applyBorder="1"/>
    <xf numFmtId="0" fontId="13" fillId="0" borderId="4" xfId="0" applyFont="1" applyBorder="1"/>
    <xf numFmtId="0" fontId="13" fillId="0" borderId="6" xfId="0" applyFont="1" applyBorder="1"/>
    <xf numFmtId="0" fontId="13" fillId="0" borderId="10" xfId="0" applyFont="1" applyBorder="1"/>
    <xf numFmtId="44" fontId="2" fillId="0" borderId="12" xfId="0" applyNumberFormat="1" applyFont="1" applyBorder="1"/>
    <xf numFmtId="0" fontId="0" fillId="0" borderId="0" xfId="0" applyAlignment="1">
      <alignment horizontal="right"/>
    </xf>
    <xf numFmtId="10" fontId="2" fillId="0" borderId="0" xfId="2" applyNumberFormat="1" applyFont="1"/>
    <xf numFmtId="0" fontId="8" fillId="0" borderId="0" xfId="0" applyFont="1" applyBorder="1"/>
    <xf numFmtId="0" fontId="14" fillId="0" borderId="0" xfId="0" applyFont="1" applyBorder="1" applyAlignment="1">
      <alignment vertical="center"/>
    </xf>
    <xf numFmtId="0" fontId="14" fillId="0" borderId="10" xfId="0" applyFont="1" applyBorder="1" applyAlignment="1">
      <alignment vertical="center"/>
    </xf>
    <xf numFmtId="164" fontId="5" fillId="0" borderId="5" xfId="0" applyNumberFormat="1" applyFont="1" applyBorder="1"/>
    <xf numFmtId="164" fontId="5" fillId="0" borderId="7" xfId="0" applyNumberFormat="1" applyFont="1" applyBorder="1"/>
    <xf numFmtId="44" fontId="5" fillId="0" borderId="4" xfId="0" applyNumberFormat="1" applyFont="1" applyBorder="1" applyAlignment="1">
      <alignment horizontal="center"/>
    </xf>
    <xf numFmtId="0" fontId="3" fillId="4" borderId="0" xfId="0" applyFont="1" applyFill="1"/>
    <xf numFmtId="0" fontId="15" fillId="4" borderId="0" xfId="0" applyFont="1" applyFill="1"/>
    <xf numFmtId="0" fontId="16" fillId="4" borderId="0" xfId="0" applyFont="1" applyFill="1"/>
    <xf numFmtId="165" fontId="15" fillId="4" borderId="0" xfId="0" applyNumberFormat="1" applyFont="1" applyFill="1" applyAlignment="1">
      <alignment horizontal="left" vertical="center"/>
    </xf>
    <xf numFmtId="165" fontId="17" fillId="5" borderId="0" xfId="0" applyNumberFormat="1" applyFont="1" applyFill="1" applyAlignment="1">
      <alignment horizontal="center" vertical="center"/>
    </xf>
    <xf numFmtId="165" fontId="16" fillId="4" borderId="0" xfId="0" applyNumberFormat="1" applyFont="1" applyFill="1" applyAlignment="1">
      <alignment horizontal="left" vertical="center"/>
    </xf>
    <xf numFmtId="0" fontId="15" fillId="4" borderId="0" xfId="0" applyFont="1" applyFill="1" applyAlignment="1"/>
    <xf numFmtId="0" fontId="16" fillId="4" borderId="0" xfId="0" applyFont="1" applyFill="1" applyAlignment="1"/>
    <xf numFmtId="0" fontId="15" fillId="4" borderId="0" xfId="0" applyFont="1" applyFill="1" applyAlignment="1">
      <alignment horizontal="right"/>
    </xf>
    <xf numFmtId="0" fontId="18" fillId="4" borderId="0" xfId="0" applyFont="1" applyFill="1"/>
    <xf numFmtId="0" fontId="19" fillId="4" borderId="0" xfId="0" applyFont="1" applyFill="1" applyAlignment="1"/>
    <xf numFmtId="0" fontId="20" fillId="4" borderId="0" xfId="0" applyFont="1" applyFill="1" applyAlignment="1"/>
    <xf numFmtId="0" fontId="21" fillId="4" borderId="0" xfId="0" applyFont="1" applyFill="1" applyAlignment="1"/>
    <xf numFmtId="0" fontId="22" fillId="4" borderId="0" xfId="0" applyFont="1" applyFill="1" applyAlignment="1">
      <alignment horizontal="right"/>
    </xf>
    <xf numFmtId="0" fontId="21" fillId="4" borderId="0" xfId="0" applyFont="1" applyFill="1" applyAlignment="1">
      <alignment vertical="center"/>
    </xf>
    <xf numFmtId="0" fontId="24" fillId="4" borderId="0" xfId="0" applyFont="1" applyFill="1" applyAlignment="1">
      <alignment horizontal="right" vertical="center"/>
    </xf>
    <xf numFmtId="0" fontId="24" fillId="4" borderId="0" xfId="0" applyFont="1" applyFill="1" applyAlignment="1">
      <alignment horizontal="right" vertical="top"/>
    </xf>
    <xf numFmtId="0" fontId="14" fillId="0" borderId="0" xfId="0" applyFont="1"/>
    <xf numFmtId="0" fontId="3" fillId="0" borderId="0" xfId="0" applyFont="1" applyFill="1"/>
    <xf numFmtId="0" fontId="3" fillId="5" borderId="0" xfId="0" applyFont="1" applyFill="1"/>
    <xf numFmtId="0" fontId="21" fillId="6" borderId="0" xfId="0" applyFont="1" applyFill="1" applyAlignment="1">
      <alignment horizontal="center" vertical="center"/>
    </xf>
    <xf numFmtId="166" fontId="28" fillId="2" borderId="0" xfId="0" applyNumberFormat="1" applyFont="1" applyFill="1" applyAlignment="1">
      <alignment horizontal="center" vertical="center"/>
    </xf>
    <xf numFmtId="166" fontId="29" fillId="2" borderId="0" xfId="0" applyNumberFormat="1" applyFont="1" applyFill="1" applyAlignment="1">
      <alignment horizontal="center" vertical="center"/>
    </xf>
    <xf numFmtId="0" fontId="3" fillId="0" borderId="0" xfId="0" applyFont="1" applyAlignment="1">
      <alignment horizontal="right"/>
    </xf>
    <xf numFmtId="0" fontId="32" fillId="0" borderId="0" xfId="0" applyFont="1" applyFill="1" applyBorder="1"/>
    <xf numFmtId="0" fontId="3" fillId="0" borderId="0" xfId="0" applyFont="1" applyFill="1" applyBorder="1"/>
    <xf numFmtId="0" fontId="21" fillId="4" borderId="0" xfId="0" applyFont="1" applyFill="1" applyBorder="1" applyAlignment="1">
      <alignment vertical="center"/>
    </xf>
    <xf numFmtId="0" fontId="15" fillId="4" borderId="0" xfId="0" applyFont="1" applyFill="1" applyBorder="1" applyAlignment="1">
      <alignment vertical="center"/>
    </xf>
    <xf numFmtId="0" fontId="16" fillId="4" borderId="0" xfId="0" applyFont="1" applyFill="1" applyBorder="1"/>
    <xf numFmtId="0" fontId="14" fillId="0" borderId="0" xfId="0" applyFont="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44" fontId="21" fillId="4" borderId="0" xfId="1" applyFont="1" applyFill="1" applyBorder="1" applyAlignment="1">
      <alignment vertical="center"/>
    </xf>
    <xf numFmtId="0" fontId="31" fillId="0" borderId="0" xfId="0" applyFont="1" applyBorder="1" applyAlignment="1">
      <alignment horizontal="left" vertical="center"/>
    </xf>
    <xf numFmtId="0" fontId="31" fillId="0" borderId="0" xfId="0" applyFont="1" applyBorder="1" applyAlignment="1">
      <alignment horizontal="right" vertical="center"/>
    </xf>
    <xf numFmtId="14" fontId="33" fillId="0" borderId="0" xfId="0" applyNumberFormat="1" applyFont="1" applyBorder="1" applyAlignment="1">
      <alignment horizontal="center" vertical="center"/>
    </xf>
    <xf numFmtId="0" fontId="32" fillId="0" borderId="0" xfId="0" applyFont="1" applyBorder="1" applyAlignment="1">
      <alignment horizontal="center" vertical="center"/>
    </xf>
    <xf numFmtId="0" fontId="32" fillId="0" borderId="0" xfId="0" quotePrefix="1" applyFont="1" applyBorder="1" applyAlignment="1">
      <alignment vertical="center"/>
    </xf>
    <xf numFmtId="43" fontId="33" fillId="0" borderId="0" xfId="3" applyFont="1" applyBorder="1" applyAlignment="1">
      <alignment vertical="center"/>
    </xf>
    <xf numFmtId="0" fontId="32" fillId="0" borderId="0" xfId="0" applyFont="1" applyBorder="1" applyAlignment="1">
      <alignment vertical="center"/>
    </xf>
    <xf numFmtId="6" fontId="34" fillId="0" borderId="0" xfId="0" applyNumberFormat="1" applyFont="1" applyBorder="1" applyAlignment="1">
      <alignment vertical="center"/>
    </xf>
    <xf numFmtId="8" fontId="29" fillId="0" borderId="0" xfId="0" applyNumberFormat="1" applyFont="1" applyBorder="1" applyAlignment="1">
      <alignment vertical="center"/>
    </xf>
    <xf numFmtId="0" fontId="14" fillId="0" borderId="0" xfId="0" applyFont="1" applyBorder="1"/>
    <xf numFmtId="0" fontId="35" fillId="0" borderId="0" xfId="0" applyFont="1" applyBorder="1" applyAlignment="1">
      <alignment vertical="center"/>
    </xf>
    <xf numFmtId="8" fontId="35" fillId="0" borderId="0" xfId="0" applyNumberFormat="1" applyFont="1" applyBorder="1" applyAlignment="1">
      <alignment vertical="center"/>
    </xf>
    <xf numFmtId="44" fontId="33" fillId="0" borderId="0" xfId="1" applyFont="1" applyBorder="1"/>
    <xf numFmtId="0" fontId="3" fillId="5" borderId="0" xfId="0" applyFont="1" applyFill="1" applyBorder="1"/>
    <xf numFmtId="0" fontId="32" fillId="0" borderId="0" xfId="0" applyFont="1" applyBorder="1"/>
    <xf numFmtId="0" fontId="33" fillId="0" borderId="0" xfId="0" applyFont="1" applyBorder="1" applyAlignment="1">
      <alignment vertical="center"/>
    </xf>
    <xf numFmtId="8" fontId="34" fillId="0" borderId="0" xfId="0" applyNumberFormat="1" applyFont="1" applyBorder="1" applyAlignment="1">
      <alignment vertical="center"/>
    </xf>
    <xf numFmtId="0" fontId="32" fillId="0" borderId="0" xfId="0" quotePrefix="1" applyFont="1" applyBorder="1" applyAlignment="1">
      <alignment horizontal="center" vertical="center"/>
    </xf>
    <xf numFmtId="44" fontId="29" fillId="0" borderId="0" xfId="1" applyFont="1" applyBorder="1"/>
    <xf numFmtId="0" fontId="27" fillId="5" borderId="0" xfId="0" applyFont="1" applyFill="1" applyBorder="1"/>
    <xf numFmtId="0" fontId="5" fillId="5" borderId="0" xfId="0" applyFont="1" applyFill="1" applyBorder="1"/>
    <xf numFmtId="0" fontId="36" fillId="5" borderId="0" xfId="0" applyFont="1" applyFill="1" applyBorder="1"/>
    <xf numFmtId="9" fontId="34" fillId="0" borderId="0" xfId="0" applyNumberFormat="1" applyFont="1" applyBorder="1" applyAlignment="1">
      <alignment vertical="center"/>
    </xf>
    <xf numFmtId="44" fontId="33" fillId="0" borderId="0" xfId="1" applyFont="1" applyBorder="1" applyAlignment="1">
      <alignment vertical="center"/>
    </xf>
    <xf numFmtId="0" fontId="9" fillId="5" borderId="0" xfId="0" applyFont="1" applyFill="1"/>
    <xf numFmtId="44" fontId="6" fillId="0" borderId="12" xfId="1" applyFont="1" applyBorder="1" applyAlignment="1">
      <alignment horizontal="center"/>
    </xf>
    <xf numFmtId="0" fontId="31" fillId="0" borderId="0" xfId="0" applyFont="1" applyBorder="1" applyAlignment="1">
      <alignment vertical="center"/>
    </xf>
    <xf numFmtId="14" fontId="6" fillId="0" borderId="0" xfId="0" applyNumberFormat="1" applyFont="1" applyAlignment="1">
      <alignment horizontal="center"/>
    </xf>
    <xf numFmtId="14" fontId="7" fillId="0" borderId="13" xfId="0" applyNumberFormat="1" applyFont="1" applyBorder="1" applyAlignment="1">
      <alignment horizontal="center"/>
    </xf>
    <xf numFmtId="14" fontId="7" fillId="0" borderId="0" xfId="0" applyNumberFormat="1"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8" fillId="0" borderId="10" xfId="0" applyFont="1" applyBorder="1" applyAlignment="1">
      <alignment horizontal="center"/>
    </xf>
    <xf numFmtId="14" fontId="8" fillId="0" borderId="0" xfId="0" applyNumberFormat="1" applyFont="1" applyAlignment="1">
      <alignment horizontal="center"/>
    </xf>
    <xf numFmtId="0" fontId="8" fillId="2" borderId="13" xfId="0" applyFont="1" applyFill="1" applyBorder="1" applyAlignment="1">
      <alignment horizontal="center"/>
    </xf>
    <xf numFmtId="0" fontId="8" fillId="0" borderId="10" xfId="0" applyFont="1" applyBorder="1"/>
    <xf numFmtId="0" fontId="8" fillId="2" borderId="0" xfId="0" applyFont="1" applyFill="1"/>
    <xf numFmtId="0" fontId="7" fillId="0" borderId="9" xfId="0" applyFont="1" applyBorder="1"/>
    <xf numFmtId="0" fontId="7" fillId="0" borderId="10" xfId="0" applyFont="1" applyBorder="1"/>
    <xf numFmtId="0" fontId="8" fillId="0" borderId="10" xfId="0" applyFont="1" applyBorder="1" applyAlignment="1">
      <alignment horizontal="left"/>
    </xf>
    <xf numFmtId="0" fontId="39" fillId="0" borderId="0" xfId="0" applyFont="1" applyBorder="1" applyAlignment="1">
      <alignment horizontal="center" vertical="center"/>
    </xf>
    <xf numFmtId="0" fontId="40" fillId="0" borderId="0" xfId="0" applyFont="1" applyBorder="1" applyAlignment="1">
      <alignment horizontal="center" vertical="center"/>
    </xf>
    <xf numFmtId="43" fontId="29" fillId="0" borderId="0" xfId="3" applyFont="1" applyBorder="1" applyAlignment="1">
      <alignment vertical="center"/>
    </xf>
    <xf numFmtId="0" fontId="6" fillId="0" borderId="12" xfId="0" applyFont="1" applyBorder="1" applyAlignment="1">
      <alignment horizontal="center"/>
    </xf>
    <xf numFmtId="8" fontId="6" fillId="0" borderId="4" xfId="0" applyNumberFormat="1" applyFont="1" applyBorder="1" applyAlignment="1">
      <alignment horizontal="center"/>
    </xf>
    <xf numFmtId="8" fontId="6" fillId="0" borderId="0" xfId="1" applyNumberFormat="1" applyFont="1" applyAlignment="1">
      <alignment horizontal="center"/>
    </xf>
    <xf numFmtId="0" fontId="3" fillId="7" borderId="0" xfId="0" applyFont="1" applyFill="1"/>
    <xf numFmtId="0" fontId="14" fillId="7" borderId="0" xfId="0" applyFont="1" applyFill="1" applyAlignment="1">
      <alignment vertical="center"/>
    </xf>
    <xf numFmtId="0" fontId="20" fillId="7" borderId="0" xfId="0" applyFont="1" applyFill="1" applyAlignment="1">
      <alignment horizontal="left" vertical="center"/>
    </xf>
    <xf numFmtId="0" fontId="20" fillId="7" borderId="0" xfId="0" applyFont="1" applyFill="1" applyAlignment="1">
      <alignment horizontal="center" vertical="center"/>
    </xf>
    <xf numFmtId="8" fontId="41" fillId="7" borderId="0" xfId="0" applyNumberFormat="1" applyFont="1" applyFill="1" applyAlignment="1">
      <alignment horizontal="center" vertical="center"/>
    </xf>
    <xf numFmtId="14" fontId="14" fillId="0" borderId="0" xfId="0" applyNumberFormat="1" applyFont="1" applyBorder="1" applyAlignment="1">
      <alignment vertical="center"/>
    </xf>
    <xf numFmtId="8" fontId="21" fillId="4" borderId="0" xfId="1" applyNumberFormat="1" applyFont="1" applyFill="1" applyBorder="1" applyAlignment="1">
      <alignment vertical="center"/>
    </xf>
    <xf numFmtId="0" fontId="31" fillId="0" borderId="10" xfId="0" applyFont="1" applyBorder="1" applyAlignment="1">
      <alignment horizontal="left" vertical="center"/>
    </xf>
    <xf numFmtId="0" fontId="35" fillId="0" borderId="10" xfId="0" applyFont="1" applyBorder="1" applyAlignment="1">
      <alignment vertical="center"/>
    </xf>
    <xf numFmtId="8" fontId="35" fillId="0" borderId="10" xfId="0" applyNumberFormat="1" applyFont="1" applyBorder="1" applyAlignment="1">
      <alignment vertical="center"/>
    </xf>
    <xf numFmtId="44" fontId="33" fillId="0" borderId="10" xfId="1" applyFont="1" applyBorder="1"/>
    <xf numFmtId="14" fontId="2" fillId="0" borderId="0" xfId="0" applyNumberFormat="1" applyFont="1" applyAlignment="1">
      <alignment horizontal="center"/>
    </xf>
    <xf numFmtId="14" fontId="8" fillId="0" borderId="10" xfId="0" applyNumberFormat="1" applyFont="1" applyBorder="1" applyAlignment="1">
      <alignment horizontal="center"/>
    </xf>
    <xf numFmtId="14" fontId="32" fillId="0" borderId="0" xfId="0" applyNumberFormat="1" applyFont="1" applyBorder="1" applyAlignment="1">
      <alignment horizontal="left" vertical="center"/>
    </xf>
    <xf numFmtId="0" fontId="2" fillId="0" borderId="8" xfId="0" applyFont="1" applyBorder="1" applyAlignment="1">
      <alignment horizontal="center"/>
    </xf>
    <xf numFmtId="0" fontId="2" fillId="0" borderId="10" xfId="0" applyFont="1" applyBorder="1" applyAlignment="1">
      <alignment horizontal="center"/>
    </xf>
    <xf numFmtId="0" fontId="14" fillId="8" borderId="0" xfId="0" applyFont="1" applyFill="1" applyAlignment="1">
      <alignment vertical="center"/>
    </xf>
    <xf numFmtId="0" fontId="3" fillId="8" borderId="0" xfId="0" applyFont="1" applyFill="1"/>
    <xf numFmtId="0" fontId="25" fillId="8" borderId="0" xfId="0" applyFont="1" applyFill="1" applyAlignment="1">
      <alignment horizontal="left" vertical="center"/>
    </xf>
    <xf numFmtId="0" fontId="26" fillId="8" borderId="0" xfId="0" applyFont="1" applyFill="1" applyAlignment="1">
      <alignment vertical="center"/>
    </xf>
    <xf numFmtId="0" fontId="3" fillId="8" borderId="0" xfId="0" applyFont="1" applyFill="1" applyAlignment="1">
      <alignment vertical="center"/>
    </xf>
    <xf numFmtId="0" fontId="27" fillId="8" borderId="0" xfId="0" applyFont="1" applyFill="1"/>
    <xf numFmtId="0" fontId="3" fillId="8" borderId="0" xfId="0" applyFont="1" applyFill="1" applyAlignment="1">
      <alignment horizontal="right"/>
    </xf>
    <xf numFmtId="0" fontId="30" fillId="8" borderId="0" xfId="0" applyFont="1" applyFill="1" applyAlignment="1">
      <alignment horizontal="left" vertical="center"/>
    </xf>
    <xf numFmtId="0" fontId="14" fillId="8" borderId="0" xfId="0" applyFont="1" applyFill="1" applyAlignment="1">
      <alignment horizontal="right" vertical="center"/>
    </xf>
    <xf numFmtId="0" fontId="3" fillId="8" borderId="0" xfId="0" applyFont="1" applyFill="1" applyAlignment="1">
      <alignment horizontal="right" vertical="center"/>
    </xf>
    <xf numFmtId="0" fontId="30" fillId="8" borderId="0" xfId="0" applyFont="1" applyFill="1" applyAlignment="1">
      <alignment horizontal="left" vertical="top"/>
    </xf>
    <xf numFmtId="0" fontId="25" fillId="8" borderId="0" xfId="0" applyFont="1" applyFill="1"/>
    <xf numFmtId="0" fontId="31" fillId="8" borderId="0" xfId="0" applyFont="1" applyFill="1"/>
    <xf numFmtId="0" fontId="3" fillId="9" borderId="0" xfId="0" applyFont="1" applyFill="1"/>
    <xf numFmtId="0" fontId="3" fillId="3" borderId="0" xfId="0" applyFont="1" applyFill="1"/>
    <xf numFmtId="6" fontId="39" fillId="0" borderId="0" xfId="0" applyNumberFormat="1" applyFont="1" applyBorder="1" applyAlignment="1">
      <alignment vertical="center"/>
    </xf>
    <xf numFmtId="0" fontId="42" fillId="0" borderId="0" xfId="0" applyFont="1" applyBorder="1"/>
    <xf numFmtId="14" fontId="2" fillId="0" borderId="10" xfId="0" applyNumberFormat="1" applyFont="1" applyBorder="1" applyAlignment="1">
      <alignment horizontal="center"/>
    </xf>
    <xf numFmtId="0" fontId="38" fillId="4" borderId="0" xfId="0" applyFont="1" applyFill="1"/>
    <xf numFmtId="0" fontId="0" fillId="0" borderId="0" xfId="0" applyBorder="1" applyAlignment="1">
      <alignment horizontal="right"/>
    </xf>
    <xf numFmtId="164" fontId="8" fillId="0" borderId="0" xfId="1" applyNumberFormat="1" applyFont="1" applyBorder="1"/>
    <xf numFmtId="164" fontId="2" fillId="0" borderId="0" xfId="0" applyNumberFormat="1" applyFont="1" applyBorder="1"/>
    <xf numFmtId="0" fontId="8" fillId="0" borderId="0" xfId="0" applyFont="1" applyBorder="1" applyAlignment="1">
      <alignment horizontal="right"/>
    </xf>
    <xf numFmtId="0" fontId="3" fillId="0" borderId="4" xfId="0" applyFont="1" applyFill="1" applyBorder="1"/>
    <xf numFmtId="44" fontId="6" fillId="0" borderId="0" xfId="0" applyNumberFormat="1" applyFont="1" applyBorder="1"/>
    <xf numFmtId="10" fontId="6" fillId="0" borderId="0" xfId="2" applyNumberFormat="1" applyFont="1" applyBorder="1"/>
    <xf numFmtId="0" fontId="8" fillId="0" borderId="0" xfId="0" applyFont="1" applyFill="1" applyBorder="1" applyAlignment="1">
      <alignment horizontal="right"/>
    </xf>
    <xf numFmtId="164" fontId="8" fillId="0" borderId="0" xfId="1" applyNumberFormat="1" applyFont="1" applyFill="1" applyBorder="1"/>
    <xf numFmtId="0" fontId="11" fillId="0" borderId="4" xfId="0" applyFont="1" applyBorder="1"/>
    <xf numFmtId="0" fontId="44" fillId="0" borderId="0" xfId="0" applyFont="1" applyBorder="1" applyAlignment="1">
      <alignment vertical="center"/>
    </xf>
    <xf numFmtId="0" fontId="45" fillId="0" borderId="0" xfId="0" applyFont="1" applyBorder="1"/>
    <xf numFmtId="0" fontId="46" fillId="0" borderId="4" xfId="0" applyFont="1" applyBorder="1"/>
    <xf numFmtId="0" fontId="46" fillId="0" borderId="0" xfId="0" applyFont="1" applyBorder="1"/>
    <xf numFmtId="165" fontId="17" fillId="5" borderId="0" xfId="0" applyNumberFormat="1" applyFont="1" applyFill="1" applyAlignment="1">
      <alignment horizontal="left" vertical="center"/>
    </xf>
    <xf numFmtId="0" fontId="48" fillId="0" borderId="1" xfId="0" applyFont="1" applyBorder="1" applyAlignment="1">
      <alignment horizontal="center" vertical="center"/>
    </xf>
    <xf numFmtId="0" fontId="48" fillId="0" borderId="11" xfId="0" applyFont="1" applyBorder="1" applyAlignment="1">
      <alignment horizontal="center" vertical="center"/>
    </xf>
    <xf numFmtId="0" fontId="48" fillId="0" borderId="11" xfId="0" applyFont="1" applyFill="1" applyBorder="1" applyAlignment="1">
      <alignment horizontal="center" vertical="center"/>
    </xf>
    <xf numFmtId="0" fontId="48" fillId="0" borderId="1" xfId="0" applyFont="1" applyFill="1" applyBorder="1" applyAlignment="1">
      <alignment horizontal="center" vertical="center"/>
    </xf>
    <xf numFmtId="14" fontId="47" fillId="0" borderId="0" xfId="0" applyNumberFormat="1" applyFont="1" applyBorder="1" applyAlignment="1">
      <alignment vertical="center"/>
    </xf>
    <xf numFmtId="0" fontId="42" fillId="0" borderId="0" xfId="0" quotePrefix="1" applyFont="1" applyBorder="1" applyAlignment="1">
      <alignment horizontal="right"/>
    </xf>
    <xf numFmtId="0" fontId="0" fillId="0" borderId="4" xfId="0" applyFill="1" applyBorder="1"/>
    <xf numFmtId="0" fontId="49" fillId="0" borderId="0" xfId="0" applyFont="1"/>
    <xf numFmtId="165" fontId="50" fillId="5" borderId="0" xfId="0" applyNumberFormat="1" applyFont="1" applyFill="1" applyAlignment="1">
      <alignment horizontal="left" vertical="center"/>
    </xf>
    <xf numFmtId="0" fontId="22" fillId="4" borderId="0" xfId="0" quotePrefix="1" applyFont="1" applyFill="1" applyAlignment="1">
      <alignment horizontal="right"/>
    </xf>
    <xf numFmtId="0" fontId="51" fillId="4" borderId="0" xfId="0" applyFont="1" applyFill="1"/>
    <xf numFmtId="0" fontId="0" fillId="0" borderId="11" xfId="0" applyBorder="1"/>
    <xf numFmtId="0" fontId="3" fillId="0" borderId="0" xfId="0" quotePrefix="1" applyFont="1" applyBorder="1" applyAlignment="1">
      <alignment horizontal="center"/>
    </xf>
    <xf numFmtId="0" fontId="8" fillId="0" borderId="0" xfId="0" applyFont="1" applyFill="1" applyBorder="1"/>
    <xf numFmtId="164" fontId="6" fillId="0" borderId="0" xfId="1" applyNumberFormat="1" applyFont="1" applyBorder="1"/>
    <xf numFmtId="164" fontId="5" fillId="0" borderId="0" xfId="0" applyNumberFormat="1" applyFont="1" applyBorder="1"/>
    <xf numFmtId="164" fontId="5" fillId="0" borderId="10" xfId="0" applyNumberFormat="1" applyFont="1" applyBorder="1"/>
    <xf numFmtId="0" fontId="40" fillId="0" borderId="0" xfId="0" applyFont="1" applyBorder="1"/>
    <xf numFmtId="167" fontId="6" fillId="0" borderId="0" xfId="0" applyNumberFormat="1" applyFont="1" applyBorder="1"/>
    <xf numFmtId="0" fontId="0" fillId="3" borderId="0" xfId="0" applyFill="1" applyBorder="1"/>
    <xf numFmtId="0" fontId="0" fillId="10" borderId="0" xfId="0" applyFill="1" applyBorder="1"/>
    <xf numFmtId="0" fontId="0" fillId="10" borderId="3" xfId="0" applyFill="1" applyBorder="1"/>
    <xf numFmtId="0" fontId="0" fillId="10" borderId="5" xfId="0" applyFill="1" applyBorder="1"/>
    <xf numFmtId="164" fontId="2" fillId="0" borderId="6" xfId="1" applyNumberFormat="1" applyFont="1" applyBorder="1"/>
    <xf numFmtId="164" fontId="2" fillId="0" borderId="6" xfId="0" applyNumberFormat="1" applyFont="1" applyBorder="1"/>
    <xf numFmtId="9" fontId="8" fillId="0" borderId="2" xfId="0" applyNumberFormat="1" applyFont="1" applyBorder="1"/>
    <xf numFmtId="0" fontId="43" fillId="4" borderId="0" xfId="0" applyFont="1" applyFill="1" applyBorder="1"/>
    <xf numFmtId="0" fontId="4" fillId="0" borderId="0" xfId="0" applyFont="1" applyBorder="1"/>
    <xf numFmtId="0" fontId="9" fillId="0" borderId="0" xfId="0" applyFont="1" applyBorder="1" applyAlignment="1">
      <alignment horizontal="left"/>
    </xf>
    <xf numFmtId="164" fontId="2" fillId="0" borderId="14" xfId="0" applyNumberFormat="1" applyFont="1" applyBorder="1"/>
    <xf numFmtId="0" fontId="0" fillId="0" borderId="13" xfId="0" applyBorder="1"/>
    <xf numFmtId="0" fontId="0" fillId="0" borderId="15" xfId="0" applyBorder="1"/>
    <xf numFmtId="44" fontId="2" fillId="0" borderId="6" xfId="1" applyNumberFormat="1" applyFont="1" applyBorder="1"/>
    <xf numFmtId="9" fontId="8" fillId="0" borderId="4" xfId="0" applyNumberFormat="1" applyFont="1" applyBorder="1"/>
    <xf numFmtId="9" fontId="7" fillId="0" borderId="0" xfId="0" applyNumberFormat="1" applyFont="1" applyBorder="1"/>
    <xf numFmtId="164" fontId="5" fillId="0" borderId="0" xfId="0" applyNumberFormat="1" applyFont="1" applyBorder="1" applyAlignment="1">
      <alignment horizontal="center"/>
    </xf>
    <xf numFmtId="0" fontId="14" fillId="0" borderId="0" xfId="0" applyFont="1" applyBorder="1" applyAlignment="1">
      <alignment horizontal="center"/>
    </xf>
    <xf numFmtId="164" fontId="54" fillId="0" borderId="0" xfId="0" applyNumberFormat="1" applyFont="1" applyBorder="1"/>
    <xf numFmtId="164" fontId="54" fillId="0" borderId="10" xfId="0" applyNumberFormat="1" applyFont="1" applyBorder="1"/>
    <xf numFmtId="164" fontId="54" fillId="0" borderId="2" xfId="0" applyNumberFormat="1" applyFont="1" applyFill="1" applyBorder="1" applyAlignment="1">
      <alignment horizontal="left" vertical="top"/>
    </xf>
    <xf numFmtId="0" fontId="14" fillId="0" borderId="9" xfId="0" applyFont="1" applyBorder="1" applyAlignment="1">
      <alignment horizontal="center"/>
    </xf>
    <xf numFmtId="0" fontId="0" fillId="0" borderId="9" xfId="0" applyBorder="1" applyAlignment="1">
      <alignment horizontal="left"/>
    </xf>
    <xf numFmtId="0" fontId="3" fillId="0" borderId="3" xfId="0" applyFont="1" applyBorder="1" applyAlignment="1">
      <alignment horizontal="center"/>
    </xf>
    <xf numFmtId="164" fontId="6" fillId="0" borderId="4" xfId="1" applyNumberFormat="1" applyFont="1" applyBorder="1"/>
    <xf numFmtId="10" fontId="2" fillId="0" borderId="5" xfId="2" applyNumberFormat="1" applyFont="1" applyBorder="1"/>
    <xf numFmtId="164" fontId="7" fillId="3" borderId="1" xfId="0" applyNumberFormat="1" applyFont="1" applyFill="1" applyBorder="1"/>
    <xf numFmtId="0" fontId="0" fillId="3" borderId="5" xfId="0" applyFill="1" applyBorder="1"/>
    <xf numFmtId="0" fontId="0" fillId="10" borderId="7" xfId="0" applyFill="1" applyBorder="1"/>
    <xf numFmtId="164" fontId="54" fillId="0" borderId="6" xfId="0" applyNumberFormat="1" applyFont="1" applyBorder="1"/>
    <xf numFmtId="0" fontId="0" fillId="0" borderId="6" xfId="0" applyFill="1" applyBorder="1"/>
    <xf numFmtId="164" fontId="5" fillId="0" borderId="2" xfId="0" applyNumberFormat="1" applyFont="1" applyBorder="1"/>
    <xf numFmtId="164" fontId="5" fillId="0" borderId="9" xfId="0" applyNumberFormat="1" applyFont="1" applyBorder="1"/>
    <xf numFmtId="164" fontId="5" fillId="0" borderId="3" xfId="0" applyNumberFormat="1" applyFont="1" applyBorder="1"/>
    <xf numFmtId="164" fontId="5" fillId="0" borderId="4" xfId="0" applyNumberFormat="1" applyFont="1" applyBorder="1"/>
    <xf numFmtId="164" fontId="5" fillId="0" borderId="6" xfId="0" applyNumberFormat="1" applyFont="1" applyBorder="1"/>
    <xf numFmtId="0" fontId="0" fillId="10" borderId="9" xfId="0" applyFill="1" applyBorder="1"/>
    <xf numFmtId="0" fontId="0" fillId="10" borderId="10" xfId="0" applyFill="1" applyBorder="1"/>
    <xf numFmtId="0" fontId="37" fillId="4" borderId="0" xfId="0" applyFont="1" applyFill="1" applyBorder="1"/>
    <xf numFmtId="164" fontId="6" fillId="0" borderId="4" xfId="0" applyNumberFormat="1" applyFont="1" applyBorder="1"/>
    <xf numFmtId="0" fontId="11" fillId="0" borderId="14" xfId="0" applyFont="1" applyBorder="1"/>
    <xf numFmtId="164" fontId="8" fillId="0" borderId="13" xfId="1" applyNumberFormat="1" applyFont="1" applyBorder="1"/>
    <xf numFmtId="164" fontId="2" fillId="0" borderId="15" xfId="0" applyNumberFormat="1" applyFont="1" applyBorder="1"/>
    <xf numFmtId="0" fontId="0" fillId="3" borderId="3" xfId="0" applyFill="1" applyBorder="1"/>
    <xf numFmtId="0" fontId="0" fillId="3" borderId="7" xfId="0" applyFill="1" applyBorder="1"/>
    <xf numFmtId="164" fontId="2" fillId="0" borderId="5" xfId="0" applyNumberFormat="1" applyFont="1" applyBorder="1"/>
    <xf numFmtId="164" fontId="2" fillId="0" borderId="5" xfId="1" applyNumberFormat="1" applyFont="1" applyBorder="1"/>
    <xf numFmtId="164" fontId="2" fillId="0" borderId="5" xfId="1" applyNumberFormat="1" applyFont="1" applyFill="1" applyBorder="1"/>
    <xf numFmtId="164" fontId="8" fillId="0" borderId="5" xfId="1" applyNumberFormat="1" applyFont="1" applyBorder="1"/>
    <xf numFmtId="0" fontId="22" fillId="4" borderId="0" xfId="0" applyFont="1" applyFill="1" applyBorder="1" applyAlignment="1">
      <alignment horizontal="right"/>
    </xf>
    <xf numFmtId="0" fontId="24" fillId="4" borderId="0" xfId="0" applyFont="1" applyFill="1" applyBorder="1" applyAlignment="1">
      <alignment horizontal="right" vertical="top"/>
    </xf>
    <xf numFmtId="0" fontId="47" fillId="0" borderId="10" xfId="0" applyFont="1" applyBorder="1" applyAlignment="1">
      <alignment vertical="center"/>
    </xf>
    <xf numFmtId="0" fontId="47" fillId="0" borderId="10" xfId="0" applyFont="1" applyBorder="1" applyAlignment="1">
      <alignment horizontal="center" vertical="center"/>
    </xf>
    <xf numFmtId="0" fontId="55" fillId="0" borderId="8" xfId="0" applyFont="1" applyBorder="1"/>
    <xf numFmtId="164" fontId="6" fillId="0" borderId="4" xfId="1" applyNumberFormat="1" applyFont="1" applyFill="1" applyBorder="1"/>
    <xf numFmtId="14" fontId="8" fillId="2" borderId="1" xfId="0" applyNumberFormat="1" applyFont="1" applyFill="1" applyBorder="1"/>
    <xf numFmtId="14" fontId="8" fillId="2" borderId="0" xfId="0" applyNumberFormat="1" applyFont="1" applyFill="1"/>
    <xf numFmtId="0" fontId="0" fillId="2" borderId="0" xfId="0" applyFill="1" applyAlignment="1">
      <alignment horizontal="center"/>
    </xf>
    <xf numFmtId="0" fontId="13" fillId="10" borderId="2" xfId="0" applyFont="1" applyFill="1" applyBorder="1"/>
    <xf numFmtId="10" fontId="2" fillId="10" borderId="9" xfId="2" applyNumberFormat="1" applyFont="1" applyFill="1" applyBorder="1"/>
    <xf numFmtId="0" fontId="8" fillId="10" borderId="9" xfId="0" applyFont="1" applyFill="1" applyBorder="1"/>
    <xf numFmtId="44" fontId="2" fillId="10" borderId="3" xfId="0" applyNumberFormat="1" applyFont="1" applyFill="1" applyBorder="1"/>
    <xf numFmtId="0" fontId="13" fillId="10" borderId="4" xfId="0" applyFont="1" applyFill="1" applyBorder="1"/>
    <xf numFmtId="10" fontId="2" fillId="10" borderId="0" xfId="2" applyNumberFormat="1" applyFont="1" applyFill="1" applyBorder="1"/>
    <xf numFmtId="0" fontId="8" fillId="10" borderId="0" xfId="0" applyFont="1" applyFill="1" applyBorder="1"/>
    <xf numFmtId="44" fontId="2" fillId="10" borderId="5" xfId="0" applyNumberFormat="1" applyFont="1" applyFill="1" applyBorder="1"/>
    <xf numFmtId="0" fontId="0" fillId="10" borderId="0" xfId="0" applyFill="1" applyBorder="1" applyAlignment="1">
      <alignment horizontal="right"/>
    </xf>
    <xf numFmtId="164" fontId="2" fillId="10" borderId="0" xfId="0" applyNumberFormat="1" applyFont="1" applyFill="1" applyBorder="1"/>
    <xf numFmtId="44" fontId="2" fillId="10" borderId="0" xfId="1" applyFont="1" applyFill="1" applyBorder="1"/>
    <xf numFmtId="3" fontId="53" fillId="10" borderId="4" xfId="0" applyNumberFormat="1" applyFont="1" applyFill="1" applyBorder="1"/>
    <xf numFmtId="44" fontId="8" fillId="10" borderId="0" xfId="1" applyFont="1" applyFill="1" applyBorder="1"/>
    <xf numFmtId="0" fontId="53" fillId="10" borderId="4" xfId="0" applyFont="1" applyFill="1" applyBorder="1"/>
    <xf numFmtId="0" fontId="2" fillId="10" borderId="0" xfId="0" applyNumberFormat="1" applyFont="1" applyFill="1" applyBorder="1"/>
    <xf numFmtId="0" fontId="53" fillId="10" borderId="6" xfId="0" applyFont="1" applyFill="1" applyBorder="1"/>
    <xf numFmtId="0" fontId="2" fillId="10" borderId="10" xfId="0" applyNumberFormat="1" applyFont="1" applyFill="1" applyBorder="1"/>
    <xf numFmtId="167" fontId="52" fillId="10" borderId="4" xfId="0" applyNumberFormat="1" applyFont="1" applyFill="1" applyBorder="1"/>
    <xf numFmtId="0" fontId="13" fillId="10" borderId="6" xfId="0" applyFont="1" applyFill="1" applyBorder="1"/>
    <xf numFmtId="0" fontId="8" fillId="10" borderId="10" xfId="0" applyFont="1" applyFill="1" applyBorder="1"/>
    <xf numFmtId="14" fontId="8" fillId="11" borderId="8" xfId="0" applyNumberFormat="1" applyFont="1" applyFill="1" applyBorder="1" applyAlignment="1">
      <alignment horizontal="center"/>
    </xf>
    <xf numFmtId="0" fontId="0" fillId="11" borderId="10" xfId="0" applyFill="1" applyBorder="1" applyAlignment="1">
      <alignment horizontal="center"/>
    </xf>
    <xf numFmtId="0" fontId="8" fillId="11" borderId="6" xfId="0" applyFont="1" applyFill="1" applyBorder="1" applyAlignment="1">
      <alignment horizontal="center"/>
    </xf>
    <xf numFmtId="0" fontId="2" fillId="11" borderId="6" xfId="0" applyFont="1" applyFill="1" applyBorder="1"/>
    <xf numFmtId="0" fontId="2" fillId="11" borderId="7" xfId="0" applyFont="1" applyFill="1" applyBorder="1"/>
    <xf numFmtId="0" fontId="8" fillId="11" borderId="8" xfId="0" applyFont="1" applyFill="1" applyBorder="1"/>
    <xf numFmtId="44" fontId="2" fillId="11" borderId="10" xfId="1" applyNumberFormat="1" applyFont="1" applyFill="1" applyBorder="1"/>
    <xf numFmtId="0" fontId="10" fillId="11" borderId="8" xfId="0" applyFont="1" applyFill="1" applyBorder="1"/>
    <xf numFmtId="0" fontId="8" fillId="11" borderId="10" xfId="0" applyFont="1" applyFill="1" applyBorder="1" applyAlignment="1">
      <alignment horizontal="center"/>
    </xf>
    <xf numFmtId="14" fontId="6" fillId="11" borderId="8" xfId="0" applyNumberFormat="1" applyFont="1" applyFill="1" applyBorder="1" applyAlignment="1">
      <alignment horizontal="center"/>
    </xf>
    <xf numFmtId="44" fontId="2" fillId="11" borderId="8" xfId="1" applyFont="1" applyFill="1" applyBorder="1"/>
    <xf numFmtId="0" fontId="12" fillId="11" borderId="6" xfId="0" applyFont="1" applyFill="1" applyBorder="1" applyAlignment="1">
      <alignment horizontal="center"/>
    </xf>
    <xf numFmtId="8" fontId="12" fillId="11" borderId="8" xfId="0" applyNumberFormat="1" applyFont="1" applyFill="1" applyBorder="1"/>
    <xf numFmtId="44" fontId="2" fillId="11" borderId="6" xfId="0" applyNumberFormat="1" applyFont="1" applyFill="1" applyBorder="1"/>
    <xf numFmtId="8" fontId="2" fillId="11" borderId="6" xfId="0" applyNumberFormat="1" applyFont="1" applyFill="1" applyBorder="1"/>
    <xf numFmtId="0" fontId="8" fillId="11" borderId="10" xfId="0" applyFont="1" applyFill="1" applyBorder="1"/>
    <xf numFmtId="0" fontId="0" fillId="11" borderId="8" xfId="0" applyFill="1" applyBorder="1" applyAlignment="1">
      <alignment horizontal="center"/>
    </xf>
    <xf numFmtId="44" fontId="2" fillId="11" borderId="6" xfId="1" applyFont="1" applyFill="1" applyBorder="1"/>
    <xf numFmtId="0" fontId="0" fillId="11" borderId="10" xfId="0" applyFill="1" applyBorder="1"/>
    <xf numFmtId="0" fontId="0" fillId="11" borderId="1" xfId="0" applyFill="1" applyBorder="1"/>
    <xf numFmtId="0" fontId="0" fillId="11" borderId="0" xfId="0" applyFill="1"/>
    <xf numFmtId="0" fontId="11" fillId="11" borderId="0" xfId="0" applyFont="1" applyFill="1"/>
    <xf numFmtId="0" fontId="0" fillId="11" borderId="2" xfId="0" applyFill="1" applyBorder="1"/>
    <xf numFmtId="0" fontId="0" fillId="11" borderId="12" xfId="0" applyFill="1" applyBorder="1"/>
    <xf numFmtId="0" fontId="0" fillId="11" borderId="4" xfId="0" applyFill="1" applyBorder="1"/>
    <xf numFmtId="0" fontId="0" fillId="11" borderId="6" xfId="0" applyFill="1" applyBorder="1"/>
    <xf numFmtId="0" fontId="0" fillId="11" borderId="8" xfId="0" applyFill="1" applyBorder="1"/>
    <xf numFmtId="0" fontId="2" fillId="11" borderId="0" xfId="0" applyFont="1" applyFill="1"/>
    <xf numFmtId="44" fontId="2" fillId="11" borderId="0" xfId="0" applyNumberFormat="1" applyFont="1" applyFill="1"/>
    <xf numFmtId="44" fontId="2" fillId="11" borderId="1" xfId="0" applyNumberFormat="1" applyFont="1" applyFill="1" applyBorder="1"/>
    <xf numFmtId="0" fontId="0" fillId="11" borderId="0" xfId="0" applyFill="1" applyBorder="1"/>
    <xf numFmtId="10" fontId="2" fillId="11" borderId="10" xfId="2" applyNumberFormat="1" applyFont="1" applyFill="1" applyBorder="1"/>
    <xf numFmtId="14" fontId="35" fillId="0" borderId="10" xfId="0" applyNumberFormat="1" applyFont="1" applyBorder="1" applyAlignment="1">
      <alignment horizontal="left" vertical="center"/>
    </xf>
    <xf numFmtId="14" fontId="35" fillId="0" borderId="0" xfId="0" applyNumberFormat="1" applyFont="1" applyBorder="1" applyAlignment="1">
      <alignment horizontal="lef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9" fillId="3" borderId="0" xfId="0" applyFont="1" applyFill="1" applyBorder="1"/>
    <xf numFmtId="0" fontId="51" fillId="4" borderId="0" xfId="0" applyFont="1" applyFill="1" applyBorder="1"/>
    <xf numFmtId="0" fontId="38" fillId="4" borderId="0" xfId="0" applyFont="1" applyFill="1" applyBorder="1"/>
    <xf numFmtId="0" fontId="22" fillId="4" borderId="0" xfId="0" quotePrefix="1" applyFont="1" applyFill="1" applyBorder="1" applyAlignment="1">
      <alignment horizontal="right"/>
    </xf>
    <xf numFmtId="0" fontId="3" fillId="3" borderId="0" xfId="0" applyFont="1" applyFill="1" applyBorder="1"/>
    <xf numFmtId="0" fontId="14" fillId="0" borderId="4" xfId="0" applyFont="1" applyBorder="1"/>
    <xf numFmtId="0" fontId="3" fillId="0" borderId="10" xfId="0" quotePrefix="1" applyFont="1" applyBorder="1" applyAlignment="1">
      <alignment horizontal="center"/>
    </xf>
    <xf numFmtId="10" fontId="6" fillId="0" borderId="10" xfId="2" applyNumberFormat="1" applyFont="1" applyBorder="1"/>
    <xf numFmtId="0" fontId="0" fillId="0" borderId="2" xfId="0" applyFill="1" applyBorder="1"/>
    <xf numFmtId="0" fontId="8" fillId="0" borderId="9" xfId="0" applyFont="1" applyBorder="1"/>
    <xf numFmtId="0" fontId="8" fillId="0" borderId="10" xfId="0" quotePrefix="1" applyFont="1" applyBorder="1"/>
    <xf numFmtId="0" fontId="54" fillId="5" borderId="0" xfId="0" applyFont="1" applyFill="1" applyBorder="1"/>
    <xf numFmtId="0" fontId="0" fillId="0" borderId="0" xfId="0" applyFill="1" applyBorder="1"/>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10" borderId="2" xfId="0" applyFill="1" applyBorder="1"/>
    <xf numFmtId="0" fontId="0" fillId="10" borderId="4" xfId="0" applyFill="1" applyBorder="1"/>
    <xf numFmtId="164" fontId="2" fillId="0" borderId="0" xfId="1" applyNumberFormat="1" applyFont="1" applyFill="1" applyBorder="1"/>
    <xf numFmtId="0" fontId="0" fillId="10" borderId="6" xfId="0" applyFill="1" applyBorder="1"/>
    <xf numFmtId="0" fontId="56" fillId="5" borderId="4" xfId="4" applyFill="1" applyBorder="1"/>
    <xf numFmtId="0" fontId="0" fillId="0" borderId="0" xfId="0" applyFill="1"/>
    <xf numFmtId="0" fontId="0" fillId="0" borderId="5" xfId="0" applyFill="1" applyBorder="1"/>
    <xf numFmtId="164" fontId="2" fillId="0" borderId="10" xfId="1" applyNumberFormat="1" applyFont="1" applyFill="1" applyBorder="1"/>
    <xf numFmtId="0" fontId="0" fillId="12" borderId="0" xfId="0" applyFill="1"/>
    <xf numFmtId="0" fontId="3" fillId="12" borderId="0" xfId="0" applyFont="1" applyFill="1" applyBorder="1"/>
    <xf numFmtId="0" fontId="3" fillId="12" borderId="0" xfId="0" applyFont="1" applyFill="1"/>
    <xf numFmtId="0" fontId="0" fillId="12" borderId="0" xfId="0" applyFill="1" applyBorder="1"/>
    <xf numFmtId="0" fontId="2" fillId="10" borderId="4" xfId="0" applyFont="1" applyFill="1" applyBorder="1"/>
    <xf numFmtId="0" fontId="56" fillId="0" borderId="9" xfId="4" applyBorder="1"/>
    <xf numFmtId="0" fontId="57" fillId="0" borderId="8" xfId="0" applyFont="1" applyBorder="1" applyAlignment="1">
      <alignment horizontal="left"/>
    </xf>
    <xf numFmtId="0" fontId="5" fillId="0" borderId="5" xfId="0" applyFont="1" applyBorder="1" applyAlignment="1">
      <alignment horizontal="left"/>
    </xf>
    <xf numFmtId="0" fontId="5" fillId="0" borderId="7" xfId="0" applyFont="1" applyBorder="1" applyAlignment="1">
      <alignment horizontal="left"/>
    </xf>
    <xf numFmtId="0" fontId="0" fillId="0" borderId="0" xfId="0" applyAlignment="1">
      <alignment horizontal="left"/>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101BF8"/>
      <color rgb="FFF5FCE8"/>
      <color rgb="FFEAF9CF"/>
      <color rgb="FF454EF9"/>
      <color rgb="FF040B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12</xdr:col>
      <xdr:colOff>581025</xdr:colOff>
      <xdr:row>0</xdr:row>
      <xdr:rowOff>142875</xdr:rowOff>
    </xdr:from>
    <xdr:to>
      <xdr:col>17</xdr:col>
      <xdr:colOff>190500</xdr:colOff>
      <xdr:row>3</xdr:row>
      <xdr:rowOff>57150</xdr:rowOff>
    </xdr:to>
    <xdr:grpSp>
      <xdr:nvGrpSpPr>
        <xdr:cNvPr id="22" name="Group 21"/>
        <xdr:cNvGrpSpPr/>
      </xdr:nvGrpSpPr>
      <xdr:grpSpPr>
        <a:xfrm>
          <a:off x="11963400" y="142875"/>
          <a:ext cx="4181475" cy="723900"/>
          <a:chOff x="10039350" y="142875"/>
          <a:chExt cx="4181475" cy="723900"/>
        </a:xfrm>
      </xdr:grpSpPr>
      <xdr:sp macro="" textlink="">
        <xdr:nvSpPr>
          <xdr:cNvPr id="2" name="TextBox 1"/>
          <xdr:cNvSpPr txBox="1"/>
        </xdr:nvSpPr>
        <xdr:spPr>
          <a:xfrm>
            <a:off x="10039350" y="238124"/>
            <a:ext cx="4181475"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ProjAccount</a:t>
            </a:r>
          </a:p>
        </xdr:txBody>
      </xdr:sp>
      <xdr:sp macro="" textlink="">
        <xdr:nvSpPr>
          <xdr:cNvPr id="3" name="TextBox 2"/>
          <xdr:cNvSpPr txBox="1"/>
        </xdr:nvSpPr>
        <xdr:spPr>
          <a:xfrm>
            <a:off x="13715999" y="161926"/>
            <a:ext cx="4381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sp macro="" textlink="">
        <xdr:nvSpPr>
          <xdr:cNvPr id="4" name="TextBox 3"/>
          <xdr:cNvSpPr txBox="1"/>
        </xdr:nvSpPr>
        <xdr:spPr>
          <a:xfrm>
            <a:off x="10077450" y="142875"/>
            <a:ext cx="8667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grpSp>
    <xdr:clientData/>
  </xdr:twoCellAnchor>
  <xdr:twoCellAnchor>
    <xdr:from>
      <xdr:col>27</xdr:col>
      <xdr:colOff>9525</xdr:colOff>
      <xdr:row>53</xdr:row>
      <xdr:rowOff>0</xdr:rowOff>
    </xdr:from>
    <xdr:to>
      <xdr:col>28</xdr:col>
      <xdr:colOff>571500</xdr:colOff>
      <xdr:row>77</xdr:row>
      <xdr:rowOff>0</xdr:rowOff>
    </xdr:to>
    <xdr:sp macro="" textlink="">
      <xdr:nvSpPr>
        <xdr:cNvPr id="6" name="TextBox 5"/>
        <xdr:cNvSpPr txBox="1"/>
      </xdr:nvSpPr>
      <xdr:spPr>
        <a:xfrm>
          <a:off x="23964900" y="9620250"/>
          <a:ext cx="1171575" cy="457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a:p>
        <a:p>
          <a:endParaRPr lang="en-US" sz="1600"/>
        </a:p>
        <a:p>
          <a:endParaRPr lang="en-US" sz="1600"/>
        </a:p>
        <a:p>
          <a:endParaRPr lang="en-US" sz="1600"/>
        </a:p>
        <a:p>
          <a:endParaRPr lang="en-US" sz="1600"/>
        </a:p>
        <a:p>
          <a:endParaRPr lang="en-US" sz="1600"/>
        </a:p>
        <a:p>
          <a:endParaRPr lang="en-US" sz="1600"/>
        </a:p>
        <a:p>
          <a:r>
            <a:rPr lang="en-US" sz="1600"/>
            <a:t>FILL</a:t>
          </a:r>
          <a:r>
            <a:rPr lang="en-US" sz="1600" baseline="0"/>
            <a:t> IN DATA  TO LEFT FIRST BEFORE DOING ANYTHING ELSE</a:t>
          </a:r>
        </a:p>
        <a:p>
          <a:endParaRPr lang="en-US" sz="1600"/>
        </a:p>
      </xdr:txBody>
    </xdr:sp>
    <xdr:clientData/>
  </xdr:twoCellAnchor>
  <xdr:twoCellAnchor>
    <xdr:from>
      <xdr:col>17</xdr:col>
      <xdr:colOff>190500</xdr:colOff>
      <xdr:row>53</xdr:row>
      <xdr:rowOff>0</xdr:rowOff>
    </xdr:from>
    <xdr:to>
      <xdr:col>18</xdr:col>
      <xdr:colOff>257174</xdr:colOff>
      <xdr:row>66</xdr:row>
      <xdr:rowOff>152400</xdr:rowOff>
    </xdr:to>
    <xdr:sp macro="" textlink="">
      <xdr:nvSpPr>
        <xdr:cNvPr id="7" name="TextBox 6"/>
        <xdr:cNvSpPr txBox="1"/>
      </xdr:nvSpPr>
      <xdr:spPr>
        <a:xfrm>
          <a:off x="16144875" y="8496300"/>
          <a:ext cx="638174" cy="2628900"/>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0">
              <a:solidFill>
                <a:schemeClr val="bg1"/>
              </a:solidFill>
              <a:latin typeface="Swis721 Blk BT" panose="020B0904030502020204" pitchFamily="34" charset="0"/>
            </a:rPr>
            <a:t>1</a:t>
          </a:r>
        </a:p>
      </xdr:txBody>
    </xdr:sp>
    <xdr:clientData/>
  </xdr:twoCellAnchor>
  <xdr:twoCellAnchor>
    <xdr:from>
      <xdr:col>17</xdr:col>
      <xdr:colOff>200025</xdr:colOff>
      <xdr:row>66</xdr:row>
      <xdr:rowOff>190499</xdr:rowOff>
    </xdr:from>
    <xdr:to>
      <xdr:col>19</xdr:col>
      <xdr:colOff>9525</xdr:colOff>
      <xdr:row>77</xdr:row>
      <xdr:rowOff>9524</xdr:rowOff>
    </xdr:to>
    <xdr:sp macro="" textlink="">
      <xdr:nvSpPr>
        <xdr:cNvPr id="8" name="TextBox 7"/>
        <xdr:cNvSpPr txBox="1"/>
      </xdr:nvSpPr>
      <xdr:spPr>
        <a:xfrm>
          <a:off x="16154400" y="12287249"/>
          <a:ext cx="638175" cy="1914525"/>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0">
              <a:solidFill>
                <a:schemeClr val="bg1"/>
              </a:solidFill>
              <a:latin typeface="Swis721 Blk BT" panose="020B0904030502020204" pitchFamily="34" charset="0"/>
            </a:rPr>
            <a:t>2</a:t>
          </a:r>
        </a:p>
      </xdr:txBody>
    </xdr:sp>
    <xdr:clientData/>
  </xdr:twoCellAnchor>
  <xdr:twoCellAnchor>
    <xdr:from>
      <xdr:col>17</xdr:col>
      <xdr:colOff>180975</xdr:colOff>
      <xdr:row>11</xdr:row>
      <xdr:rowOff>0</xdr:rowOff>
    </xdr:from>
    <xdr:to>
      <xdr:col>19</xdr:col>
      <xdr:colOff>0</xdr:colOff>
      <xdr:row>52</xdr:row>
      <xdr:rowOff>9525</xdr:rowOff>
    </xdr:to>
    <xdr:sp macro="" textlink="">
      <xdr:nvSpPr>
        <xdr:cNvPr id="9" name="TextBox 8"/>
        <xdr:cNvSpPr txBox="1"/>
      </xdr:nvSpPr>
      <xdr:spPr>
        <a:xfrm>
          <a:off x="16135350" y="1381125"/>
          <a:ext cx="647700" cy="6934200"/>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0">
              <a:solidFill>
                <a:schemeClr val="bg1"/>
              </a:solidFill>
              <a:latin typeface="Swis721 Blk BT" panose="020B0904030502020204" pitchFamily="34" charset="0"/>
            </a:rPr>
            <a:t>3</a:t>
          </a:r>
        </a:p>
      </xdr:txBody>
    </xdr:sp>
    <xdr:clientData/>
  </xdr:twoCellAnchor>
  <xdr:twoCellAnchor>
    <xdr:from>
      <xdr:col>0</xdr:col>
      <xdr:colOff>9525</xdr:colOff>
      <xdr:row>11</xdr:row>
      <xdr:rowOff>0</xdr:rowOff>
    </xdr:from>
    <xdr:to>
      <xdr:col>1</xdr:col>
      <xdr:colOff>0</xdr:colOff>
      <xdr:row>23</xdr:row>
      <xdr:rowOff>0</xdr:rowOff>
    </xdr:to>
    <xdr:sp macro="" textlink="">
      <xdr:nvSpPr>
        <xdr:cNvPr id="10" name="TextBox 9"/>
        <xdr:cNvSpPr txBox="1"/>
      </xdr:nvSpPr>
      <xdr:spPr>
        <a:xfrm>
          <a:off x="9525" y="1381125"/>
          <a:ext cx="742950" cy="2352675"/>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0">
              <a:solidFill>
                <a:schemeClr val="bg1"/>
              </a:solidFill>
              <a:latin typeface="Swis721 Blk BT" panose="020B0904030502020204" pitchFamily="34" charset="0"/>
            </a:rPr>
            <a:t>6</a:t>
          </a:r>
        </a:p>
      </xdr:txBody>
    </xdr:sp>
    <xdr:clientData/>
  </xdr:twoCellAnchor>
  <xdr:twoCellAnchor>
    <xdr:from>
      <xdr:col>0</xdr:col>
      <xdr:colOff>9525</xdr:colOff>
      <xdr:row>24</xdr:row>
      <xdr:rowOff>0</xdr:rowOff>
    </xdr:from>
    <xdr:to>
      <xdr:col>1</xdr:col>
      <xdr:colOff>0</xdr:colOff>
      <xdr:row>31</xdr:row>
      <xdr:rowOff>0</xdr:rowOff>
    </xdr:to>
    <xdr:sp macro="" textlink="">
      <xdr:nvSpPr>
        <xdr:cNvPr id="11" name="TextBox 10"/>
        <xdr:cNvSpPr txBox="1"/>
      </xdr:nvSpPr>
      <xdr:spPr>
        <a:xfrm>
          <a:off x="9525" y="3924300"/>
          <a:ext cx="742950" cy="1333500"/>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6000">
              <a:solidFill>
                <a:schemeClr val="bg1"/>
              </a:solidFill>
              <a:latin typeface="Swis721 Blk BT" panose="020B0904030502020204" pitchFamily="34" charset="0"/>
              <a:ea typeface="+mn-ea"/>
              <a:cs typeface="+mn-cs"/>
            </a:rPr>
            <a:t>7</a:t>
          </a:r>
        </a:p>
      </xdr:txBody>
    </xdr:sp>
    <xdr:clientData/>
  </xdr:twoCellAnchor>
  <xdr:twoCellAnchor>
    <xdr:from>
      <xdr:col>8</xdr:col>
      <xdr:colOff>1190625</xdr:colOff>
      <xdr:row>11</xdr:row>
      <xdr:rowOff>1</xdr:rowOff>
    </xdr:from>
    <xdr:to>
      <xdr:col>9</xdr:col>
      <xdr:colOff>0</xdr:colOff>
      <xdr:row>23</xdr:row>
      <xdr:rowOff>19050</xdr:rowOff>
    </xdr:to>
    <xdr:sp macro="" textlink="">
      <xdr:nvSpPr>
        <xdr:cNvPr id="12" name="TextBox 11"/>
        <xdr:cNvSpPr txBox="1"/>
      </xdr:nvSpPr>
      <xdr:spPr>
        <a:xfrm>
          <a:off x="8220075" y="1381126"/>
          <a:ext cx="742950" cy="2371724"/>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0">
              <a:solidFill>
                <a:schemeClr val="bg1"/>
              </a:solidFill>
              <a:latin typeface="Swis721 Blk BT" panose="020B0904030502020204" pitchFamily="34" charset="0"/>
            </a:rPr>
            <a:t>5</a:t>
          </a:r>
        </a:p>
      </xdr:txBody>
    </xdr:sp>
    <xdr:clientData/>
  </xdr:twoCellAnchor>
  <xdr:twoCellAnchor>
    <xdr:from>
      <xdr:col>7</xdr:col>
      <xdr:colOff>495300</xdr:colOff>
      <xdr:row>24</xdr:row>
      <xdr:rowOff>9526</xdr:rowOff>
    </xdr:from>
    <xdr:to>
      <xdr:col>8</xdr:col>
      <xdr:colOff>1190626</xdr:colOff>
      <xdr:row>31</xdr:row>
      <xdr:rowOff>28576</xdr:rowOff>
    </xdr:to>
    <xdr:sp macro="" textlink="">
      <xdr:nvSpPr>
        <xdr:cNvPr id="13" name="TextBox 12"/>
        <xdr:cNvSpPr txBox="1"/>
      </xdr:nvSpPr>
      <xdr:spPr>
        <a:xfrm>
          <a:off x="6667500" y="3933826"/>
          <a:ext cx="1552576" cy="135255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set your hourly rate here:</a:t>
          </a:r>
        </a:p>
      </xdr:txBody>
    </xdr:sp>
    <xdr:clientData/>
  </xdr:twoCellAnchor>
  <xdr:twoCellAnchor>
    <xdr:from>
      <xdr:col>15</xdr:col>
      <xdr:colOff>9524</xdr:colOff>
      <xdr:row>11</xdr:row>
      <xdr:rowOff>1</xdr:rowOff>
    </xdr:from>
    <xdr:to>
      <xdr:col>16</xdr:col>
      <xdr:colOff>742950</xdr:colOff>
      <xdr:row>23</xdr:row>
      <xdr:rowOff>9526</xdr:rowOff>
    </xdr:to>
    <xdr:sp macro="" textlink="">
      <xdr:nvSpPr>
        <xdr:cNvPr id="14" name="TextBox 13"/>
        <xdr:cNvSpPr txBox="1"/>
      </xdr:nvSpPr>
      <xdr:spPr>
        <a:xfrm>
          <a:off x="13992224" y="2066926"/>
          <a:ext cx="1952626" cy="23622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r>
            <a:rPr lang="en-US" sz="1100"/>
            <a:t>&lt;---Note: the % ranges here &amp; elsewhere</a:t>
          </a:r>
          <a:r>
            <a:rPr lang="en-US" sz="1100" baseline="0"/>
            <a:t> on this application</a:t>
          </a:r>
          <a:r>
            <a:rPr lang="en-US" sz="1100"/>
            <a:t> are</a:t>
          </a:r>
          <a:r>
            <a:rPr lang="en-US" sz="1100" baseline="0"/>
            <a:t> examples only: </a:t>
          </a:r>
        </a:p>
        <a:p>
          <a:r>
            <a:rPr lang="en-US" sz="1100" baseline="0"/>
            <a:t>each Architect is to select their own typical fee ranges, which could be more or less.  ArCH is Not suggesting that any Architect use any particular fee range for anything.</a:t>
          </a:r>
          <a:endParaRPr lang="en-US" sz="1100"/>
        </a:p>
      </xdr:txBody>
    </xdr:sp>
    <xdr:clientData/>
  </xdr:twoCellAnchor>
  <xdr:twoCellAnchor>
    <xdr:from>
      <xdr:col>23</xdr:col>
      <xdr:colOff>438150</xdr:colOff>
      <xdr:row>9</xdr:row>
      <xdr:rowOff>9525</xdr:rowOff>
    </xdr:from>
    <xdr:to>
      <xdr:col>24</xdr:col>
      <xdr:colOff>666750</xdr:colOff>
      <xdr:row>11</xdr:row>
      <xdr:rowOff>123825</xdr:rowOff>
    </xdr:to>
    <xdr:sp macro="" textlink="">
      <xdr:nvSpPr>
        <xdr:cNvPr id="15" name="Down Arrow 14"/>
        <xdr:cNvSpPr/>
      </xdr:nvSpPr>
      <xdr:spPr>
        <a:xfrm>
          <a:off x="20735925" y="1866900"/>
          <a:ext cx="1085850" cy="323850"/>
        </a:xfrm>
        <a:prstGeom prst="down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476250</xdr:colOff>
      <xdr:row>11</xdr:row>
      <xdr:rowOff>9524</xdr:rowOff>
    </xdr:from>
    <xdr:to>
      <xdr:col>8</xdr:col>
      <xdr:colOff>1190626</xdr:colOff>
      <xdr:row>23</xdr:row>
      <xdr:rowOff>9524</xdr:rowOff>
    </xdr:to>
    <xdr:sp macro="" textlink="">
      <xdr:nvSpPr>
        <xdr:cNvPr id="16" name="TextBox 15"/>
        <xdr:cNvSpPr txBox="1"/>
      </xdr:nvSpPr>
      <xdr:spPr>
        <a:xfrm>
          <a:off x="6648450" y="1390649"/>
          <a:ext cx="1571626" cy="23526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r>
            <a:rPr lang="en-US" sz="1100" baseline="0"/>
            <a:t> Method to the right offers what is probably the most realisitic method of estimating fees (with the exception of ArCHourZ), as they are indicated with varying levels of services.  See the ArCH AOA (Architect Owner Agreement for service package bundles)</a:t>
          </a:r>
          <a:endParaRPr lang="en-US" sz="1100"/>
        </a:p>
      </xdr:txBody>
    </xdr:sp>
    <xdr:clientData/>
  </xdr:twoCellAnchor>
  <xdr:twoCellAnchor>
    <xdr:from>
      <xdr:col>8</xdr:col>
      <xdr:colOff>1190625</xdr:colOff>
      <xdr:row>23</xdr:row>
      <xdr:rowOff>190499</xdr:rowOff>
    </xdr:from>
    <xdr:to>
      <xdr:col>9</xdr:col>
      <xdr:colOff>0</xdr:colOff>
      <xdr:row>31</xdr:row>
      <xdr:rowOff>19050</xdr:rowOff>
    </xdr:to>
    <xdr:sp macro="" textlink="">
      <xdr:nvSpPr>
        <xdr:cNvPr id="18" name="TextBox 17"/>
        <xdr:cNvSpPr txBox="1"/>
      </xdr:nvSpPr>
      <xdr:spPr>
        <a:xfrm>
          <a:off x="8220075" y="3924299"/>
          <a:ext cx="742950" cy="1352551"/>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0">
              <a:solidFill>
                <a:schemeClr val="bg1"/>
              </a:solidFill>
              <a:latin typeface="Swis721 Blk BT" panose="020B0904030502020204" pitchFamily="34" charset="0"/>
            </a:rPr>
            <a:t>4</a:t>
          </a:r>
        </a:p>
      </xdr:txBody>
    </xdr:sp>
    <xdr:clientData/>
  </xdr:twoCellAnchor>
  <xdr:twoCellAnchor>
    <xdr:from>
      <xdr:col>10</xdr:col>
      <xdr:colOff>95250</xdr:colOff>
      <xdr:row>24</xdr:row>
      <xdr:rowOff>1</xdr:rowOff>
    </xdr:from>
    <xdr:to>
      <xdr:col>11</xdr:col>
      <xdr:colOff>9525</xdr:colOff>
      <xdr:row>31</xdr:row>
      <xdr:rowOff>9525</xdr:rowOff>
    </xdr:to>
    <xdr:sp macro="" textlink="">
      <xdr:nvSpPr>
        <xdr:cNvPr id="21" name="TextBox 20"/>
        <xdr:cNvSpPr txBox="1"/>
      </xdr:nvSpPr>
      <xdr:spPr>
        <a:xfrm>
          <a:off x="10010775" y="3924301"/>
          <a:ext cx="647700" cy="1343024"/>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6000">
              <a:solidFill>
                <a:schemeClr val="bg1"/>
              </a:solidFill>
              <a:latin typeface="Swis721 Blk BT" panose="020B0904030502020204" pitchFamily="34" charset="0"/>
              <a:ea typeface="+mn-ea"/>
              <a:cs typeface="+mn-cs"/>
            </a:rPr>
            <a:t>8</a:t>
          </a:r>
        </a:p>
      </xdr:txBody>
    </xdr:sp>
    <xdr:clientData/>
  </xdr:twoCellAnchor>
  <xdr:twoCellAnchor>
    <xdr:from>
      <xdr:col>25</xdr:col>
      <xdr:colOff>123825</xdr:colOff>
      <xdr:row>6</xdr:row>
      <xdr:rowOff>9525</xdr:rowOff>
    </xdr:from>
    <xdr:to>
      <xdr:col>26</xdr:col>
      <xdr:colOff>466725</xdr:colOff>
      <xdr:row>10</xdr:row>
      <xdr:rowOff>38099</xdr:rowOff>
    </xdr:to>
    <xdr:sp macro="" textlink="">
      <xdr:nvSpPr>
        <xdr:cNvPr id="17" name="TextBox 16"/>
        <xdr:cNvSpPr txBox="1"/>
      </xdr:nvSpPr>
      <xdr:spPr>
        <a:xfrm>
          <a:off x="22240875" y="1352550"/>
          <a:ext cx="1485900" cy="71437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FOLLOW THE STEPS: 1,2,3...BELOW, IN SEQUENCE</a:t>
          </a:r>
        </a:p>
      </xdr:txBody>
    </xdr:sp>
    <xdr:clientData/>
  </xdr:twoCellAnchor>
  <xdr:twoCellAnchor>
    <xdr:from>
      <xdr:col>0</xdr:col>
      <xdr:colOff>752474</xdr:colOff>
      <xdr:row>6</xdr:row>
      <xdr:rowOff>0</xdr:rowOff>
    </xdr:from>
    <xdr:to>
      <xdr:col>12</xdr:col>
      <xdr:colOff>752474</xdr:colOff>
      <xdr:row>10</xdr:row>
      <xdr:rowOff>28575</xdr:rowOff>
    </xdr:to>
    <xdr:sp macro="" textlink="">
      <xdr:nvSpPr>
        <xdr:cNvPr id="19" name="TextBox 18"/>
        <xdr:cNvSpPr txBox="1"/>
      </xdr:nvSpPr>
      <xdr:spPr>
        <a:xfrm>
          <a:off x="752474" y="1343025"/>
          <a:ext cx="11382375" cy="7143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Main purpose of ArCH ProjAccount™:</a:t>
          </a:r>
          <a:r>
            <a:rPr lang="en-US"/>
            <a:t> </a:t>
          </a:r>
          <a:r>
            <a:rPr lang="en-US" sz="1100" b="0" i="0" u="none" strike="noStrike">
              <a:solidFill>
                <a:schemeClr val="dk1"/>
              </a:solidFill>
              <a:effectLst/>
              <a:latin typeface="+mn-lt"/>
              <a:ea typeface="+mn-ea"/>
              <a:cs typeface="+mn-cs"/>
            </a:rPr>
            <a:t>To provide an electronic residential architecture invoicing format (using the conveniences &amp; formulas</a:t>
          </a:r>
          <a:r>
            <a:rPr lang="en-US" sz="1100" b="0" i="0" u="none" strike="noStrike" baseline="0">
              <a:solidFill>
                <a:schemeClr val="dk1"/>
              </a:solidFill>
              <a:effectLst/>
              <a:latin typeface="+mn-lt"/>
              <a:ea typeface="+mn-ea"/>
              <a:cs typeface="+mn-cs"/>
            </a:rPr>
            <a:t> in a 3D (multiple, interconnected) electronic spreadsheet file to automatically copy, report &amp; calculate certain functions)</a:t>
          </a:r>
          <a:r>
            <a:rPr lang="en-US" sz="1100" b="0" i="0" u="none" strike="noStrike">
              <a:solidFill>
                <a:schemeClr val="dk1"/>
              </a:solidFill>
              <a:effectLst/>
              <a:latin typeface="+mn-lt"/>
              <a:ea typeface="+mn-ea"/>
              <a:cs typeface="+mn-cs"/>
            </a:rPr>
            <a:t> automatically pre-linked to an</a:t>
          </a:r>
          <a:r>
            <a:rPr lang="en-US"/>
            <a:t> </a:t>
          </a:r>
          <a:r>
            <a:rPr lang="en-US" sz="1100" b="0" i="0" u="none" strike="noStrike">
              <a:solidFill>
                <a:schemeClr val="dk1"/>
              </a:solidFill>
              <a:effectLst/>
              <a:latin typeface="+mn-lt"/>
              <a:ea typeface="+mn-ea"/>
              <a:cs typeface="+mn-cs"/>
            </a:rPr>
            <a:t>electronic listing of all of an individual project's professional fee invoices, in order for the Architect to</a:t>
          </a:r>
          <a:r>
            <a:rPr lang="en-US"/>
            <a:t> </a:t>
          </a:r>
          <a:r>
            <a:rPr lang="en-US" sz="1100" b="0" i="0" u="none" strike="noStrike">
              <a:solidFill>
                <a:schemeClr val="dk1"/>
              </a:solidFill>
              <a:effectLst/>
              <a:latin typeface="+mn-lt"/>
              <a:ea typeface="+mn-ea"/>
              <a:cs typeface="+mn-cs"/>
            </a:rPr>
            <a:t>understand how much fee has been billed to date and for what phase of the project, and when, and how this might relate to some theoretical</a:t>
          </a:r>
          <a:r>
            <a:rPr lang="en-US" sz="1100" b="0" i="0" u="none" strike="noStrike" baseline="0">
              <a:solidFill>
                <a:schemeClr val="dk1"/>
              </a:solidFill>
              <a:effectLst/>
              <a:latin typeface="+mn-lt"/>
              <a:ea typeface="+mn-ea"/>
              <a:cs typeface="+mn-cs"/>
            </a:rPr>
            <a:t> total fee (assuming the Architect is billing hourly)</a:t>
          </a:r>
          <a:r>
            <a:rPr lang="en-US" sz="1100" b="0" i="0" u="none" strike="noStrike">
              <a:solidFill>
                <a:schemeClr val="dk1"/>
              </a:solidFill>
              <a:effectLst/>
              <a:latin typeface="+mn-lt"/>
              <a:ea typeface="+mn-ea"/>
              <a:cs typeface="+mn-cs"/>
            </a:rPr>
            <a:t>.</a:t>
          </a:r>
          <a:r>
            <a:rPr lang="en-US"/>
            <a:t> </a:t>
          </a:r>
          <a:endParaRPr lang="en-US" sz="1100"/>
        </a:p>
      </xdr:txBody>
    </xdr:sp>
    <xdr:clientData/>
  </xdr:twoCellAnchor>
  <xdr:twoCellAnchor>
    <xdr:from>
      <xdr:col>12</xdr:col>
      <xdr:colOff>752475</xdr:colOff>
      <xdr:row>6</xdr:row>
      <xdr:rowOff>0</xdr:rowOff>
    </xdr:from>
    <xdr:to>
      <xdr:col>18</xdr:col>
      <xdr:colOff>247651</xdr:colOff>
      <xdr:row>10</xdr:row>
      <xdr:rowOff>28576</xdr:rowOff>
    </xdr:to>
    <xdr:sp macro="" textlink="">
      <xdr:nvSpPr>
        <xdr:cNvPr id="23" name="TextBox 22"/>
        <xdr:cNvSpPr txBox="1"/>
      </xdr:nvSpPr>
      <xdr:spPr>
        <a:xfrm>
          <a:off x="12134850" y="1343025"/>
          <a:ext cx="4638676" cy="71437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Any subsidiary fee calculation issues are secondary to the primary function of keeping track of Project  Invoicing for this ArCHapplication.  See ArCHourZ™ for a more in-depth and focused method of fee calculation.</a:t>
          </a:r>
          <a:r>
            <a:rPr lang="en-US"/>
            <a:t> </a:t>
          </a:r>
          <a:endParaRPr lang="en-US" sz="1100"/>
        </a:p>
      </xdr:txBody>
    </xdr:sp>
    <xdr:clientData/>
  </xdr:twoCellAnchor>
  <xdr:twoCellAnchor>
    <xdr:from>
      <xdr:col>0</xdr:col>
      <xdr:colOff>228599</xdr:colOff>
      <xdr:row>39</xdr:row>
      <xdr:rowOff>190499</xdr:rowOff>
    </xdr:from>
    <xdr:to>
      <xdr:col>0</xdr:col>
      <xdr:colOff>752474</xdr:colOff>
      <xdr:row>100</xdr:row>
      <xdr:rowOff>9524</xdr:rowOff>
    </xdr:to>
    <xdr:sp macro="" textlink="">
      <xdr:nvSpPr>
        <xdr:cNvPr id="25" name="TextBox 24"/>
        <xdr:cNvSpPr txBox="1"/>
      </xdr:nvSpPr>
      <xdr:spPr>
        <a:xfrm>
          <a:off x="228599" y="7829549"/>
          <a:ext cx="523875" cy="11439525"/>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US" sz="2000">
              <a:solidFill>
                <a:schemeClr val="bg1"/>
              </a:solidFill>
            </a:rPr>
            <a:t>                                                                                          Programming  through  Design  &amp; Construction Documents</a:t>
          </a:r>
        </a:p>
      </xdr:txBody>
    </xdr:sp>
    <xdr:clientData/>
  </xdr:twoCellAnchor>
  <xdr:twoCellAnchor>
    <xdr:from>
      <xdr:col>0</xdr:col>
      <xdr:colOff>228600</xdr:colOff>
      <xdr:row>102</xdr:row>
      <xdr:rowOff>0</xdr:rowOff>
    </xdr:from>
    <xdr:to>
      <xdr:col>1</xdr:col>
      <xdr:colOff>0</xdr:colOff>
      <xdr:row>161</xdr:row>
      <xdr:rowOff>9526</xdr:rowOff>
    </xdr:to>
    <xdr:sp macro="" textlink="">
      <xdr:nvSpPr>
        <xdr:cNvPr id="27" name="TextBox 26"/>
        <xdr:cNvSpPr txBox="1"/>
      </xdr:nvSpPr>
      <xdr:spPr>
        <a:xfrm>
          <a:off x="228600" y="19640550"/>
          <a:ext cx="523875" cy="11249026"/>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US" sz="2000">
              <a:solidFill>
                <a:schemeClr val="bg1"/>
              </a:solidFill>
            </a:rPr>
            <a:t>                                                                                               Bidding  through  Value</a:t>
          </a:r>
          <a:r>
            <a:rPr lang="en-US" sz="2000" baseline="0">
              <a:solidFill>
                <a:schemeClr val="bg1"/>
              </a:solidFill>
            </a:rPr>
            <a:t> Eingineering &amp; Construction Administration</a:t>
          </a:r>
          <a:endParaRPr lang="en-US" sz="2000">
            <a:solidFill>
              <a:schemeClr val="bg1"/>
            </a:solidFill>
          </a:endParaRPr>
        </a:p>
      </xdr:txBody>
    </xdr:sp>
    <xdr:clientData/>
  </xdr:twoCellAnchor>
  <xdr:twoCellAnchor>
    <xdr:from>
      <xdr:col>14</xdr:col>
      <xdr:colOff>0</xdr:colOff>
      <xdr:row>34</xdr:row>
      <xdr:rowOff>0</xdr:rowOff>
    </xdr:from>
    <xdr:to>
      <xdr:col>17</xdr:col>
      <xdr:colOff>0</xdr:colOff>
      <xdr:row>40</xdr:row>
      <xdr:rowOff>180975</xdr:rowOff>
    </xdr:to>
    <xdr:sp macro="" textlink="">
      <xdr:nvSpPr>
        <xdr:cNvPr id="28" name="TextBox 27"/>
        <xdr:cNvSpPr txBox="1"/>
      </xdr:nvSpPr>
      <xdr:spPr>
        <a:xfrm>
          <a:off x="13258800" y="6515100"/>
          <a:ext cx="2695575" cy="14954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INVOICING:</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All of the invoices are already preformated</a:t>
          </a:r>
          <a:r>
            <a:rPr lang="en-US"/>
            <a:t> </a:t>
          </a:r>
          <a:r>
            <a:rPr lang="en-US" sz="1100" b="0" i="0" u="none" strike="noStrike">
              <a:solidFill>
                <a:schemeClr val="dk1"/>
              </a:solidFill>
              <a:effectLst/>
              <a:latin typeface="+mn-lt"/>
              <a:ea typeface="+mn-ea"/>
              <a:cs typeface="+mn-cs"/>
            </a:rPr>
            <a:t> and already exist on each of the tabs at the bottom of this spreadhsheet window, READY FOR YOU TO USE FOR YOUR INVOICES.  For instance, "1-inv" is your</a:t>
          </a:r>
          <a:r>
            <a:rPr lang="en-US"/>
            <a:t> </a:t>
          </a:r>
          <a:r>
            <a:rPr lang="en-US" sz="1100" b="0" i="0" u="none" strike="noStrike">
              <a:solidFill>
                <a:schemeClr val="dk1"/>
              </a:solidFill>
              <a:effectLst/>
              <a:latin typeface="+mn-lt"/>
              <a:ea typeface="+mn-ea"/>
              <a:cs typeface="+mn-cs"/>
            </a:rPr>
            <a:t>first invoice.  You will need to use the left</a:t>
          </a:r>
          <a:r>
            <a:rPr lang="en-US"/>
            <a:t> </a:t>
          </a:r>
          <a:r>
            <a:rPr lang="en-US" sz="1100" b="0" i="0" u="none" strike="noStrike">
              <a:solidFill>
                <a:schemeClr val="dk1"/>
              </a:solidFill>
              <a:effectLst/>
              <a:latin typeface="+mn-lt"/>
              <a:ea typeface="+mn-ea"/>
              <a:cs typeface="+mn-cs"/>
            </a:rPr>
            <a:t>&amp; right arrows at the far lower left to scroll</a:t>
          </a:r>
          <a:r>
            <a:rPr lang="en-US"/>
            <a:t> </a:t>
          </a:r>
          <a:r>
            <a:rPr lang="en-US" sz="1100" b="0" i="0" u="none" strike="noStrike">
              <a:solidFill>
                <a:schemeClr val="dk1"/>
              </a:solidFill>
              <a:effectLst/>
              <a:latin typeface="+mn-lt"/>
              <a:ea typeface="+mn-ea"/>
              <a:cs typeface="+mn-cs"/>
            </a:rPr>
            <a:t>the tabs to see all of the 39 preformatted invoices.</a:t>
          </a:r>
          <a:r>
            <a:rPr lang="en-US"/>
            <a:t> </a:t>
          </a:r>
          <a:endParaRPr lang="en-US" sz="1100"/>
        </a:p>
      </xdr:txBody>
    </xdr:sp>
    <xdr:clientData/>
  </xdr:twoCellAnchor>
  <xdr:twoCellAnchor>
    <xdr:from>
      <xdr:col>13</xdr:col>
      <xdr:colOff>238125</xdr:colOff>
      <xdr:row>34</xdr:row>
      <xdr:rowOff>9524</xdr:rowOff>
    </xdr:from>
    <xdr:to>
      <xdr:col>14</xdr:col>
      <xdr:colOff>9525</xdr:colOff>
      <xdr:row>40</xdr:row>
      <xdr:rowOff>190499</xdr:rowOff>
    </xdr:to>
    <xdr:sp macro="" textlink="">
      <xdr:nvSpPr>
        <xdr:cNvPr id="29" name="TextBox 28"/>
        <xdr:cNvSpPr txBox="1"/>
      </xdr:nvSpPr>
      <xdr:spPr>
        <a:xfrm>
          <a:off x="12620625" y="6524624"/>
          <a:ext cx="647700" cy="1495425"/>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6000">
              <a:solidFill>
                <a:schemeClr val="bg1"/>
              </a:solidFill>
              <a:latin typeface="Swis721 Blk BT" panose="020B0904030502020204" pitchFamily="34" charset="0"/>
              <a:ea typeface="+mn-ea"/>
              <a:cs typeface="+mn-cs"/>
            </a:rPr>
            <a:t>9</a:t>
          </a:r>
        </a:p>
      </xdr:txBody>
    </xdr:sp>
    <xdr:clientData/>
  </xdr:twoCellAnchor>
  <xdr:twoCellAnchor>
    <xdr:from>
      <xdr:col>4</xdr:col>
      <xdr:colOff>9524</xdr:colOff>
      <xdr:row>34</xdr:row>
      <xdr:rowOff>57150</xdr:rowOff>
    </xdr:from>
    <xdr:to>
      <xdr:col>12</xdr:col>
      <xdr:colOff>161925</xdr:colOff>
      <xdr:row>35</xdr:row>
      <xdr:rowOff>219075</xdr:rowOff>
    </xdr:to>
    <xdr:sp macro="" textlink="">
      <xdr:nvSpPr>
        <xdr:cNvPr id="30" name="TextBox 29"/>
        <xdr:cNvSpPr txBox="1"/>
      </xdr:nvSpPr>
      <xdr:spPr>
        <a:xfrm>
          <a:off x="3495674" y="6572250"/>
          <a:ext cx="8048626" cy="4572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99% of the</a:t>
          </a:r>
          <a:r>
            <a:rPr lang="en-US" sz="1100" b="0" i="0" u="none" strike="noStrike" baseline="0">
              <a:solidFill>
                <a:schemeClr val="dk1"/>
              </a:solidFill>
              <a:effectLst/>
              <a:latin typeface="+mn-lt"/>
              <a:ea typeface="+mn-ea"/>
              <a:cs typeface="+mn-cs"/>
            </a:rPr>
            <a:t> data driving this invoice listing comes from the actual invoices, which are in each of the tabs at the bottom of this page.  As you invoice your way through this project, you will see the invoice data automatically (and apparently magically) appear in the table below.</a:t>
          </a:r>
          <a:endParaRPr lang="en-US" sz="1100"/>
        </a:p>
      </xdr:txBody>
    </xdr:sp>
    <xdr:clientData/>
  </xdr:twoCellAnchor>
  <xdr:twoCellAnchor>
    <xdr:from>
      <xdr:col>0</xdr:col>
      <xdr:colOff>0</xdr:colOff>
      <xdr:row>34</xdr:row>
      <xdr:rowOff>1</xdr:rowOff>
    </xdr:from>
    <xdr:to>
      <xdr:col>1</xdr:col>
      <xdr:colOff>0</xdr:colOff>
      <xdr:row>40</xdr:row>
      <xdr:rowOff>1</xdr:rowOff>
    </xdr:to>
    <xdr:sp macro="" textlink="">
      <xdr:nvSpPr>
        <xdr:cNvPr id="31" name="TextBox 30"/>
        <xdr:cNvSpPr txBox="1"/>
      </xdr:nvSpPr>
      <xdr:spPr>
        <a:xfrm>
          <a:off x="0" y="6515101"/>
          <a:ext cx="752475" cy="13144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mn-lt"/>
              <a:ea typeface="+mn-ea"/>
              <a:cs typeface="+mn-cs"/>
            </a:rPr>
            <a:t>99% of the Invoice List is on autopilot, coming from the invoices.</a:t>
          </a:r>
          <a:endParaRPr lang="en-US" sz="1000"/>
        </a:p>
      </xdr:txBody>
    </xdr:sp>
    <xdr:clientData/>
  </xdr:twoCellAnchor>
  <xdr:twoCellAnchor editAs="oneCell">
    <xdr:from>
      <xdr:col>17</xdr:col>
      <xdr:colOff>338757</xdr:colOff>
      <xdr:row>3</xdr:row>
      <xdr:rowOff>80405</xdr:rowOff>
    </xdr:from>
    <xdr:to>
      <xdr:col>18</xdr:col>
      <xdr:colOff>259772</xdr:colOff>
      <xdr:row>5</xdr:row>
      <xdr:rowOff>169807</xdr:rowOff>
    </xdr:to>
    <xdr:pic>
      <xdr:nvPicPr>
        <xdr:cNvPr id="20" name="Picture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08595" y="896834"/>
          <a:ext cx="490041" cy="44813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588645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6" name="TextBox 5"/>
        <xdr:cNvSpPr txBox="1"/>
      </xdr:nvSpPr>
      <xdr:spPr>
        <a:xfrm>
          <a:off x="832485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7" name="TextBox 6"/>
        <xdr:cNvSpPr txBox="1"/>
      </xdr:nvSpPr>
      <xdr:spPr>
        <a:xfrm>
          <a:off x="593407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3" name="TextBox 12"/>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4" name="TextBox 13"/>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6" name="TextBox 1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0" name="TextBox 19"/>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1" name="TextBox 20"/>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3" name="TextBox 2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24" name="Left Arrow 23"/>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25" name="Left Arrow 24"/>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6" name="TextBox 25"/>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7" name="TextBox 26"/>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57150</xdr:rowOff>
    </xdr:from>
    <xdr:to>
      <xdr:col>18</xdr:col>
      <xdr:colOff>219075</xdr:colOff>
      <xdr:row>23</xdr:row>
      <xdr:rowOff>152399</xdr:rowOff>
    </xdr:to>
    <xdr:sp macro="" textlink="">
      <xdr:nvSpPr>
        <xdr:cNvPr id="29" name="TextBox 28"/>
        <xdr:cNvSpPr txBox="1"/>
      </xdr:nvSpPr>
      <xdr:spPr>
        <a:xfrm>
          <a:off x="6181725" y="3533775"/>
          <a:ext cx="2114550"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31" name="TextBox 30"/>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32" name="TextBox 31"/>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33" name="TextBox 32"/>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35" name="TextBox 34"/>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247650</xdr:colOff>
      <xdr:row>11</xdr:row>
      <xdr:rowOff>0</xdr:rowOff>
    </xdr:from>
    <xdr:to>
      <xdr:col>19</xdr:col>
      <xdr:colOff>9569</xdr:colOff>
      <xdr:row>13</xdr:row>
      <xdr:rowOff>178058</xdr:rowOff>
    </xdr:to>
    <xdr:pic>
      <xdr:nvPicPr>
        <xdr:cNvPr id="36" name="Picture 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4850" y="2095500"/>
          <a:ext cx="542969" cy="482858"/>
        </a:xfrm>
        <a:prstGeom prst="rect">
          <a:avLst/>
        </a:prstGeom>
      </xdr:spPr>
    </xdr:pic>
    <xdr:clientData/>
  </xdr:twoCellAnchor>
  <xdr:twoCellAnchor>
    <xdr:from>
      <xdr:col>1</xdr:col>
      <xdr:colOff>0</xdr:colOff>
      <xdr:row>100</xdr:row>
      <xdr:rowOff>19050</xdr:rowOff>
    </xdr:from>
    <xdr:to>
      <xdr:col>2</xdr:col>
      <xdr:colOff>180975</xdr:colOff>
      <xdr:row>121</xdr:row>
      <xdr:rowOff>123826</xdr:rowOff>
    </xdr:to>
    <xdr:sp macro="" textlink="">
      <xdr:nvSpPr>
        <xdr:cNvPr id="28" name="TextBox 27"/>
        <xdr:cNvSpPr txBox="1"/>
      </xdr:nvSpPr>
      <xdr:spPr>
        <a:xfrm>
          <a:off x="304800" y="1832610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76200</xdr:rowOff>
    </xdr:from>
    <xdr:to>
      <xdr:col>1</xdr:col>
      <xdr:colOff>1047750</xdr:colOff>
      <xdr:row>12</xdr:row>
      <xdr:rowOff>66675</xdr:rowOff>
    </xdr:to>
    <xdr:sp macro="" textlink="">
      <xdr:nvSpPr>
        <xdr:cNvPr id="30" name="TextBox 29"/>
        <xdr:cNvSpPr txBox="1"/>
      </xdr:nvSpPr>
      <xdr:spPr>
        <a:xfrm>
          <a:off x="333375" y="61912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588645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6" name="TextBox 5"/>
        <xdr:cNvSpPr txBox="1"/>
      </xdr:nvSpPr>
      <xdr:spPr>
        <a:xfrm>
          <a:off x="832485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7" name="TextBox 6"/>
        <xdr:cNvSpPr txBox="1"/>
      </xdr:nvSpPr>
      <xdr:spPr>
        <a:xfrm>
          <a:off x="593407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3" name="TextBox 12"/>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4" name="TextBox 13"/>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6" name="TextBox 1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17" name="Left Arrow 16"/>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18" name="Left Arrow 17"/>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9" name="TextBox 18"/>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0" name="TextBox 19"/>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66674</xdr:rowOff>
    </xdr:from>
    <xdr:to>
      <xdr:col>18</xdr:col>
      <xdr:colOff>266699</xdr:colOff>
      <xdr:row>23</xdr:row>
      <xdr:rowOff>152398</xdr:rowOff>
    </xdr:to>
    <xdr:sp macro="" textlink="">
      <xdr:nvSpPr>
        <xdr:cNvPr id="22" name="TextBox 21"/>
        <xdr:cNvSpPr txBox="1"/>
      </xdr:nvSpPr>
      <xdr:spPr>
        <a:xfrm>
          <a:off x="6181724" y="3543299"/>
          <a:ext cx="2162175" cy="74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24" name="TextBox 23"/>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25" name="TextBox 24"/>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26" name="TextBox 25"/>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28" name="TextBox 27"/>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238125</xdr:colOff>
      <xdr:row>11</xdr:row>
      <xdr:rowOff>0</xdr:rowOff>
    </xdr:from>
    <xdr:to>
      <xdr:col>19</xdr:col>
      <xdr:colOff>44</xdr:colOff>
      <xdr:row>13</xdr:row>
      <xdr:rowOff>178058</xdr:rowOff>
    </xdr:to>
    <xdr:pic>
      <xdr:nvPicPr>
        <xdr:cNvPr id="29" name="Picture 2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2095500"/>
          <a:ext cx="542969" cy="482858"/>
        </a:xfrm>
        <a:prstGeom prst="rect">
          <a:avLst/>
        </a:prstGeom>
      </xdr:spPr>
    </xdr:pic>
    <xdr:clientData/>
  </xdr:twoCellAnchor>
  <xdr:twoCellAnchor>
    <xdr:from>
      <xdr:col>1</xdr:col>
      <xdr:colOff>9525</xdr:colOff>
      <xdr:row>100</xdr:row>
      <xdr:rowOff>0</xdr:rowOff>
    </xdr:from>
    <xdr:to>
      <xdr:col>2</xdr:col>
      <xdr:colOff>190500</xdr:colOff>
      <xdr:row>121</xdr:row>
      <xdr:rowOff>104776</xdr:rowOff>
    </xdr:to>
    <xdr:sp macro="" textlink="">
      <xdr:nvSpPr>
        <xdr:cNvPr id="21" name="TextBox 20"/>
        <xdr:cNvSpPr txBox="1"/>
      </xdr:nvSpPr>
      <xdr:spPr>
        <a:xfrm>
          <a:off x="314325"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9525</xdr:colOff>
      <xdr:row>3</xdr:row>
      <xdr:rowOff>57150</xdr:rowOff>
    </xdr:from>
    <xdr:to>
      <xdr:col>1</xdr:col>
      <xdr:colOff>1028700</xdr:colOff>
      <xdr:row>12</xdr:row>
      <xdr:rowOff>47625</xdr:rowOff>
    </xdr:to>
    <xdr:sp macro="" textlink="">
      <xdr:nvSpPr>
        <xdr:cNvPr id="23" name="TextBox 22"/>
        <xdr:cNvSpPr txBox="1"/>
      </xdr:nvSpPr>
      <xdr:spPr>
        <a:xfrm>
          <a:off x="314325" y="6000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588645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6" name="TextBox 5"/>
        <xdr:cNvSpPr txBox="1"/>
      </xdr:nvSpPr>
      <xdr:spPr>
        <a:xfrm>
          <a:off x="832485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7" name="TextBox 6"/>
        <xdr:cNvSpPr txBox="1"/>
      </xdr:nvSpPr>
      <xdr:spPr>
        <a:xfrm>
          <a:off x="593407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10" name="Left Arrow 9"/>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11" name="Left Arrow 10"/>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2" name="TextBox 11"/>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3" name="TextBox 12"/>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57150</xdr:rowOff>
    </xdr:from>
    <xdr:to>
      <xdr:col>18</xdr:col>
      <xdr:colOff>285749</xdr:colOff>
      <xdr:row>23</xdr:row>
      <xdr:rowOff>152399</xdr:rowOff>
    </xdr:to>
    <xdr:sp macro="" textlink="">
      <xdr:nvSpPr>
        <xdr:cNvPr id="15" name="TextBox 14"/>
        <xdr:cNvSpPr txBox="1"/>
      </xdr:nvSpPr>
      <xdr:spPr>
        <a:xfrm>
          <a:off x="6181724" y="3533775"/>
          <a:ext cx="2181225"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236493</xdr:colOff>
      <xdr:row>11</xdr:row>
      <xdr:rowOff>9524</xdr:rowOff>
    </xdr:from>
    <xdr:to>
      <xdr:col>18</xdr:col>
      <xdr:colOff>779462</xdr:colOff>
      <xdr:row>13</xdr:row>
      <xdr:rowOff>178057</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3693" y="2105024"/>
          <a:ext cx="542969" cy="473333"/>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7" name="TextBox 16"/>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8" name="TextBox 17"/>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9" name="TextBox 18"/>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21" name="TextBox 20"/>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99</xdr:row>
      <xdr:rowOff>171450</xdr:rowOff>
    </xdr:from>
    <xdr:to>
      <xdr:col>2</xdr:col>
      <xdr:colOff>190500</xdr:colOff>
      <xdr:row>121</xdr:row>
      <xdr:rowOff>95251</xdr:rowOff>
    </xdr:to>
    <xdr:sp macro="" textlink="">
      <xdr:nvSpPr>
        <xdr:cNvPr id="22" name="TextBox 21"/>
        <xdr:cNvSpPr txBox="1"/>
      </xdr:nvSpPr>
      <xdr:spPr>
        <a:xfrm>
          <a:off x="314325"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57150</xdr:rowOff>
    </xdr:from>
    <xdr:to>
      <xdr:col>1</xdr:col>
      <xdr:colOff>1047750</xdr:colOff>
      <xdr:row>12</xdr:row>
      <xdr:rowOff>47625</xdr:rowOff>
    </xdr:to>
    <xdr:sp macro="" textlink="">
      <xdr:nvSpPr>
        <xdr:cNvPr id="20" name="TextBox 19"/>
        <xdr:cNvSpPr txBox="1"/>
      </xdr:nvSpPr>
      <xdr:spPr>
        <a:xfrm>
          <a:off x="333375" y="6000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11" name="TextBox 10"/>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12" name="Left Arrow 11"/>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13" name="Left Arrow 12"/>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4" name="TextBox 1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5" name="TextBox 1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38100</xdr:rowOff>
    </xdr:from>
    <xdr:to>
      <xdr:col>18</xdr:col>
      <xdr:colOff>209549</xdr:colOff>
      <xdr:row>23</xdr:row>
      <xdr:rowOff>152399</xdr:rowOff>
    </xdr:to>
    <xdr:sp macro="" textlink="">
      <xdr:nvSpPr>
        <xdr:cNvPr id="17" name="TextBox 16"/>
        <xdr:cNvSpPr txBox="1"/>
      </xdr:nvSpPr>
      <xdr:spPr>
        <a:xfrm>
          <a:off x="6181724" y="3514725"/>
          <a:ext cx="2105025" cy="77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1</xdr:rowOff>
    </xdr:from>
    <xdr:to>
      <xdr:col>19</xdr:col>
      <xdr:colOff>7937</xdr:colOff>
      <xdr:row>13</xdr:row>
      <xdr:rowOff>178059</xdr:rowOff>
    </xdr:to>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095501"/>
          <a:ext cx="542969" cy="482858"/>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9" name="TextBox 18"/>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20" name="TextBox 19"/>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21" name="TextBox 20"/>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23" name="TextBox 22"/>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100</xdr:row>
      <xdr:rowOff>9525</xdr:rowOff>
    </xdr:from>
    <xdr:to>
      <xdr:col>2</xdr:col>
      <xdr:colOff>190500</xdr:colOff>
      <xdr:row>121</xdr:row>
      <xdr:rowOff>114301</xdr:rowOff>
    </xdr:to>
    <xdr:sp macro="" textlink="">
      <xdr:nvSpPr>
        <xdr:cNvPr id="25" name="TextBox 24"/>
        <xdr:cNvSpPr txBox="1"/>
      </xdr:nvSpPr>
      <xdr:spPr>
        <a:xfrm>
          <a:off x="314325" y="183165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47625</xdr:rowOff>
    </xdr:from>
    <xdr:to>
      <xdr:col>1</xdr:col>
      <xdr:colOff>1047750</xdr:colOff>
      <xdr:row>12</xdr:row>
      <xdr:rowOff>38100</xdr:rowOff>
    </xdr:to>
    <xdr:sp macro="" textlink="">
      <xdr:nvSpPr>
        <xdr:cNvPr id="22" name="TextBox 21"/>
        <xdr:cNvSpPr txBox="1"/>
      </xdr:nvSpPr>
      <xdr:spPr>
        <a:xfrm>
          <a:off x="333375" y="59055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57575"/>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76622"/>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47624</xdr:rowOff>
    </xdr:from>
    <xdr:to>
      <xdr:col>18</xdr:col>
      <xdr:colOff>257175</xdr:colOff>
      <xdr:row>23</xdr:row>
      <xdr:rowOff>152398</xdr:rowOff>
    </xdr:to>
    <xdr:sp macro="" textlink="">
      <xdr:nvSpPr>
        <xdr:cNvPr id="8" name="TextBox 7"/>
        <xdr:cNvSpPr txBox="1"/>
      </xdr:nvSpPr>
      <xdr:spPr>
        <a:xfrm>
          <a:off x="6181725" y="3524249"/>
          <a:ext cx="215265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13</xdr:row>
      <xdr:rowOff>178058</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54283"/>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2" name="TextBox 11"/>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3" name="TextBox 12"/>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5" name="TextBox 14"/>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99</xdr:row>
      <xdr:rowOff>171450</xdr:rowOff>
    </xdr:from>
    <xdr:to>
      <xdr:col>2</xdr:col>
      <xdr:colOff>190500</xdr:colOff>
      <xdr:row>121</xdr:row>
      <xdr:rowOff>95251</xdr:rowOff>
    </xdr:to>
    <xdr:sp macro="" textlink="">
      <xdr:nvSpPr>
        <xdr:cNvPr id="16" name="TextBox 15"/>
        <xdr:cNvSpPr txBox="1"/>
      </xdr:nvSpPr>
      <xdr:spPr>
        <a:xfrm>
          <a:off x="314325"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66675</xdr:rowOff>
    </xdr:from>
    <xdr:to>
      <xdr:col>1</xdr:col>
      <xdr:colOff>1047750</xdr:colOff>
      <xdr:row>12</xdr:row>
      <xdr:rowOff>57150</xdr:rowOff>
    </xdr:to>
    <xdr:sp macro="" textlink="">
      <xdr:nvSpPr>
        <xdr:cNvPr id="17" name="TextBox 16"/>
        <xdr:cNvSpPr txBox="1"/>
      </xdr:nvSpPr>
      <xdr:spPr>
        <a:xfrm>
          <a:off x="333375"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66674</xdr:rowOff>
    </xdr:from>
    <xdr:to>
      <xdr:col>18</xdr:col>
      <xdr:colOff>257175</xdr:colOff>
      <xdr:row>23</xdr:row>
      <xdr:rowOff>152398</xdr:rowOff>
    </xdr:to>
    <xdr:sp macro="" textlink="">
      <xdr:nvSpPr>
        <xdr:cNvPr id="8" name="TextBox 7"/>
        <xdr:cNvSpPr txBox="1"/>
      </xdr:nvSpPr>
      <xdr:spPr>
        <a:xfrm>
          <a:off x="6181725" y="3543299"/>
          <a:ext cx="2152650" cy="74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13</xdr:row>
      <xdr:rowOff>171450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47675"/>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99</xdr:row>
      <xdr:rowOff>161925</xdr:rowOff>
    </xdr:from>
    <xdr:to>
      <xdr:col>2</xdr:col>
      <xdr:colOff>180975</xdr:colOff>
      <xdr:row>121</xdr:row>
      <xdr:rowOff>85726</xdr:rowOff>
    </xdr:to>
    <xdr:sp macro="" textlink="">
      <xdr:nvSpPr>
        <xdr:cNvPr id="15" name="TextBox 14"/>
        <xdr:cNvSpPr txBox="1"/>
      </xdr:nvSpPr>
      <xdr:spPr>
        <a:xfrm>
          <a:off x="304800" y="1828800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66675</xdr:rowOff>
    </xdr:from>
    <xdr:to>
      <xdr:col>1</xdr:col>
      <xdr:colOff>1047750</xdr:colOff>
      <xdr:row>12</xdr:row>
      <xdr:rowOff>57150</xdr:rowOff>
    </xdr:to>
    <xdr:sp macro="" textlink="">
      <xdr:nvSpPr>
        <xdr:cNvPr id="16" name="TextBox 15"/>
        <xdr:cNvSpPr txBox="1"/>
      </xdr:nvSpPr>
      <xdr:spPr>
        <a:xfrm>
          <a:off x="333375"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47624</xdr:rowOff>
    </xdr:from>
    <xdr:to>
      <xdr:col>18</xdr:col>
      <xdr:colOff>228599</xdr:colOff>
      <xdr:row>23</xdr:row>
      <xdr:rowOff>152398</xdr:rowOff>
    </xdr:to>
    <xdr:sp macro="" textlink="">
      <xdr:nvSpPr>
        <xdr:cNvPr id="8" name="TextBox 7"/>
        <xdr:cNvSpPr txBox="1"/>
      </xdr:nvSpPr>
      <xdr:spPr>
        <a:xfrm>
          <a:off x="6181724" y="3524249"/>
          <a:ext cx="2124075"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5720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99</xdr:row>
      <xdr:rowOff>171450</xdr:rowOff>
    </xdr:from>
    <xdr:to>
      <xdr:col>2</xdr:col>
      <xdr:colOff>190500</xdr:colOff>
      <xdr:row>121</xdr:row>
      <xdr:rowOff>95251</xdr:rowOff>
    </xdr:to>
    <xdr:sp macro="" textlink="">
      <xdr:nvSpPr>
        <xdr:cNvPr id="15" name="TextBox 14"/>
        <xdr:cNvSpPr txBox="1"/>
      </xdr:nvSpPr>
      <xdr:spPr>
        <a:xfrm>
          <a:off x="314325"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47625</xdr:rowOff>
    </xdr:from>
    <xdr:to>
      <xdr:col>1</xdr:col>
      <xdr:colOff>1047750</xdr:colOff>
      <xdr:row>12</xdr:row>
      <xdr:rowOff>38100</xdr:rowOff>
    </xdr:to>
    <xdr:sp macro="" textlink="">
      <xdr:nvSpPr>
        <xdr:cNvPr id="16" name="TextBox 15"/>
        <xdr:cNvSpPr txBox="1"/>
      </xdr:nvSpPr>
      <xdr:spPr>
        <a:xfrm>
          <a:off x="333375" y="59055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47624</xdr:rowOff>
    </xdr:from>
    <xdr:to>
      <xdr:col>18</xdr:col>
      <xdr:colOff>295275</xdr:colOff>
      <xdr:row>23</xdr:row>
      <xdr:rowOff>152398</xdr:rowOff>
    </xdr:to>
    <xdr:sp macro="" textlink="">
      <xdr:nvSpPr>
        <xdr:cNvPr id="8" name="TextBox 7"/>
        <xdr:cNvSpPr txBox="1"/>
      </xdr:nvSpPr>
      <xdr:spPr>
        <a:xfrm>
          <a:off x="6181725" y="3524249"/>
          <a:ext cx="219075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5720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99</xdr:row>
      <xdr:rowOff>9525</xdr:rowOff>
    </xdr:from>
    <xdr:to>
      <xdr:col>2</xdr:col>
      <xdr:colOff>190500</xdr:colOff>
      <xdr:row>120</xdr:row>
      <xdr:rowOff>114301</xdr:rowOff>
    </xdr:to>
    <xdr:sp macro="" textlink="">
      <xdr:nvSpPr>
        <xdr:cNvPr id="15" name="TextBox 14"/>
        <xdr:cNvSpPr txBox="1"/>
      </xdr:nvSpPr>
      <xdr:spPr>
        <a:xfrm>
          <a:off x="314325" y="1813560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95250</xdr:rowOff>
    </xdr:from>
    <xdr:to>
      <xdr:col>1</xdr:col>
      <xdr:colOff>1038225</xdr:colOff>
      <xdr:row>12</xdr:row>
      <xdr:rowOff>85725</xdr:rowOff>
    </xdr:to>
    <xdr:sp macro="" textlink="">
      <xdr:nvSpPr>
        <xdr:cNvPr id="16" name="TextBox 15"/>
        <xdr:cNvSpPr txBox="1"/>
      </xdr:nvSpPr>
      <xdr:spPr>
        <a:xfrm>
          <a:off x="323850" y="6381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57150</xdr:rowOff>
    </xdr:from>
    <xdr:to>
      <xdr:col>18</xdr:col>
      <xdr:colOff>228599</xdr:colOff>
      <xdr:row>23</xdr:row>
      <xdr:rowOff>152399</xdr:rowOff>
    </xdr:to>
    <xdr:sp macro="" textlink="">
      <xdr:nvSpPr>
        <xdr:cNvPr id="8" name="TextBox 7"/>
        <xdr:cNvSpPr txBox="1"/>
      </xdr:nvSpPr>
      <xdr:spPr>
        <a:xfrm>
          <a:off x="6181724" y="3533775"/>
          <a:ext cx="2124075"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5720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99</xdr:row>
      <xdr:rowOff>171450</xdr:rowOff>
    </xdr:from>
    <xdr:to>
      <xdr:col>2</xdr:col>
      <xdr:colOff>180975</xdr:colOff>
      <xdr:row>121</xdr:row>
      <xdr:rowOff>95251</xdr:rowOff>
    </xdr:to>
    <xdr:sp macro="" textlink="">
      <xdr:nvSpPr>
        <xdr:cNvPr id="15" name="TextBox 14"/>
        <xdr:cNvSpPr txBox="1"/>
      </xdr:nvSpPr>
      <xdr:spPr>
        <a:xfrm>
          <a:off x="304800"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57150</xdr:rowOff>
    </xdr:from>
    <xdr:to>
      <xdr:col>1</xdr:col>
      <xdr:colOff>1038225</xdr:colOff>
      <xdr:row>12</xdr:row>
      <xdr:rowOff>47625</xdr:rowOff>
    </xdr:to>
    <xdr:sp macro="" textlink="">
      <xdr:nvSpPr>
        <xdr:cNvPr id="16" name="TextBox 15"/>
        <xdr:cNvSpPr txBox="1"/>
      </xdr:nvSpPr>
      <xdr:spPr>
        <a:xfrm>
          <a:off x="323850" y="6000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47624</xdr:rowOff>
    </xdr:from>
    <xdr:to>
      <xdr:col>18</xdr:col>
      <xdr:colOff>209549</xdr:colOff>
      <xdr:row>23</xdr:row>
      <xdr:rowOff>152398</xdr:rowOff>
    </xdr:to>
    <xdr:sp macro="" textlink="">
      <xdr:nvSpPr>
        <xdr:cNvPr id="8" name="TextBox 7"/>
        <xdr:cNvSpPr txBox="1"/>
      </xdr:nvSpPr>
      <xdr:spPr>
        <a:xfrm>
          <a:off x="6181724" y="3524249"/>
          <a:ext cx="2105025"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5720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100</xdr:row>
      <xdr:rowOff>9525</xdr:rowOff>
    </xdr:from>
    <xdr:to>
      <xdr:col>2</xdr:col>
      <xdr:colOff>180975</xdr:colOff>
      <xdr:row>121</xdr:row>
      <xdr:rowOff>114301</xdr:rowOff>
    </xdr:to>
    <xdr:sp macro="" textlink="">
      <xdr:nvSpPr>
        <xdr:cNvPr id="15" name="TextBox 14"/>
        <xdr:cNvSpPr txBox="1"/>
      </xdr:nvSpPr>
      <xdr:spPr>
        <a:xfrm>
          <a:off x="304800" y="183165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38100</xdr:colOff>
      <xdr:row>3</xdr:row>
      <xdr:rowOff>66675</xdr:rowOff>
    </xdr:from>
    <xdr:to>
      <xdr:col>1</xdr:col>
      <xdr:colOff>1057275</xdr:colOff>
      <xdr:row>12</xdr:row>
      <xdr:rowOff>57150</xdr:rowOff>
    </xdr:to>
    <xdr:sp macro="" textlink="">
      <xdr:nvSpPr>
        <xdr:cNvPr id="16" name="TextBox 15"/>
        <xdr:cNvSpPr txBox="1"/>
      </xdr:nvSpPr>
      <xdr:spPr>
        <a:xfrm>
          <a:off x="342900"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2</xdr:col>
      <xdr:colOff>304799</xdr:colOff>
      <xdr:row>19</xdr:row>
      <xdr:rowOff>57147</xdr:rowOff>
    </xdr:from>
    <xdr:to>
      <xdr:col>5</xdr:col>
      <xdr:colOff>9524</xdr:colOff>
      <xdr:row>23</xdr:row>
      <xdr:rowOff>14285</xdr:rowOff>
    </xdr:to>
    <xdr:sp macro="" textlink="">
      <xdr:nvSpPr>
        <xdr:cNvPr id="10" name="Left Arrow 9"/>
        <xdr:cNvSpPr/>
      </xdr:nvSpPr>
      <xdr:spPr>
        <a:xfrm rot="10800000">
          <a:off x="1743074" y="3467097"/>
          <a:ext cx="542925" cy="68103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1" name="TextBox 1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2" name="TextBox 1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3" name="TextBox 1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4" name="TextBox 1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5" name="TextBox 1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7" name="TextBox 16"/>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8" name="TextBox 1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9" name="TextBox 1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0" name="TextBox 19"/>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1" name="TextBox 2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2" name="TextBox 2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3" name="TextBox 2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4" name="TextBox 2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5" name="TextBox 2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6" name="TextBox 2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27" name="Left Arrow 26"/>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8" name="TextBox 2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9" name="TextBox 2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57150</xdr:rowOff>
    </xdr:from>
    <xdr:to>
      <xdr:col>18</xdr:col>
      <xdr:colOff>323849</xdr:colOff>
      <xdr:row>23</xdr:row>
      <xdr:rowOff>152399</xdr:rowOff>
    </xdr:to>
    <xdr:sp macro="" textlink="">
      <xdr:nvSpPr>
        <xdr:cNvPr id="30" name="TextBox 29"/>
        <xdr:cNvSpPr txBox="1"/>
      </xdr:nvSpPr>
      <xdr:spPr>
        <a:xfrm>
          <a:off x="6181724" y="3533775"/>
          <a:ext cx="2219325"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31" name="TextBox 30"/>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32" name="TextBox 31"/>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33" name="TextBox 32"/>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1</xdr:col>
      <xdr:colOff>0</xdr:colOff>
      <xdr:row>99</xdr:row>
      <xdr:rowOff>180974</xdr:rowOff>
    </xdr:from>
    <xdr:to>
      <xdr:col>2</xdr:col>
      <xdr:colOff>180975</xdr:colOff>
      <xdr:row>121</xdr:row>
      <xdr:rowOff>104775</xdr:rowOff>
    </xdr:to>
    <xdr:sp macro="" textlink="">
      <xdr:nvSpPr>
        <xdr:cNvPr id="34" name="TextBox 33"/>
        <xdr:cNvSpPr txBox="1"/>
      </xdr:nvSpPr>
      <xdr:spPr>
        <a:xfrm>
          <a:off x="304800" y="18307049"/>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35" name="TextBox 34"/>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238125</xdr:colOff>
      <xdr:row>11</xdr:row>
      <xdr:rowOff>0</xdr:rowOff>
    </xdr:from>
    <xdr:to>
      <xdr:col>19</xdr:col>
      <xdr:colOff>44</xdr:colOff>
      <xdr:row>14</xdr:row>
      <xdr:rowOff>0</xdr:rowOff>
    </xdr:to>
    <xdr:pic>
      <xdr:nvPicPr>
        <xdr:cNvPr id="36" name="Picture 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2095500"/>
          <a:ext cx="542969" cy="485775"/>
        </a:xfrm>
        <a:prstGeom prst="rect">
          <a:avLst/>
        </a:prstGeom>
      </xdr:spPr>
    </xdr:pic>
    <xdr:clientData/>
  </xdr:twoCellAnchor>
  <xdr:twoCellAnchor>
    <xdr:from>
      <xdr:col>1</xdr:col>
      <xdr:colOff>19050</xdr:colOff>
      <xdr:row>3</xdr:row>
      <xdr:rowOff>66675</xdr:rowOff>
    </xdr:from>
    <xdr:to>
      <xdr:col>1</xdr:col>
      <xdr:colOff>1038225</xdr:colOff>
      <xdr:row>12</xdr:row>
      <xdr:rowOff>57150</xdr:rowOff>
    </xdr:to>
    <xdr:sp macro="" textlink="">
      <xdr:nvSpPr>
        <xdr:cNvPr id="2" name="TextBox 1"/>
        <xdr:cNvSpPr txBox="1"/>
      </xdr:nvSpPr>
      <xdr:spPr>
        <a:xfrm>
          <a:off x="323850"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57150</xdr:rowOff>
    </xdr:from>
    <xdr:to>
      <xdr:col>18</xdr:col>
      <xdr:colOff>247649</xdr:colOff>
      <xdr:row>23</xdr:row>
      <xdr:rowOff>152399</xdr:rowOff>
    </xdr:to>
    <xdr:sp macro="" textlink="">
      <xdr:nvSpPr>
        <xdr:cNvPr id="8" name="TextBox 7"/>
        <xdr:cNvSpPr txBox="1"/>
      </xdr:nvSpPr>
      <xdr:spPr>
        <a:xfrm>
          <a:off x="6181724" y="3533775"/>
          <a:ext cx="2143125"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5720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98</xdr:row>
      <xdr:rowOff>0</xdr:rowOff>
    </xdr:from>
    <xdr:to>
      <xdr:col>2</xdr:col>
      <xdr:colOff>180975</xdr:colOff>
      <xdr:row>119</xdr:row>
      <xdr:rowOff>104776</xdr:rowOff>
    </xdr:to>
    <xdr:sp macro="" textlink="">
      <xdr:nvSpPr>
        <xdr:cNvPr id="15" name="TextBox 14"/>
        <xdr:cNvSpPr txBox="1"/>
      </xdr:nvSpPr>
      <xdr:spPr>
        <a:xfrm>
          <a:off x="304800" y="1794510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47625</xdr:rowOff>
    </xdr:from>
    <xdr:to>
      <xdr:col>1</xdr:col>
      <xdr:colOff>1038225</xdr:colOff>
      <xdr:row>12</xdr:row>
      <xdr:rowOff>38100</xdr:rowOff>
    </xdr:to>
    <xdr:sp macro="" textlink="">
      <xdr:nvSpPr>
        <xdr:cNvPr id="16" name="TextBox 15"/>
        <xdr:cNvSpPr txBox="1"/>
      </xdr:nvSpPr>
      <xdr:spPr>
        <a:xfrm>
          <a:off x="323850" y="59055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57150</xdr:rowOff>
    </xdr:from>
    <xdr:to>
      <xdr:col>18</xdr:col>
      <xdr:colOff>247649</xdr:colOff>
      <xdr:row>23</xdr:row>
      <xdr:rowOff>152399</xdr:rowOff>
    </xdr:to>
    <xdr:sp macro="" textlink="">
      <xdr:nvSpPr>
        <xdr:cNvPr id="8" name="TextBox 7"/>
        <xdr:cNvSpPr txBox="1"/>
      </xdr:nvSpPr>
      <xdr:spPr>
        <a:xfrm>
          <a:off x="6181724" y="3533775"/>
          <a:ext cx="2143125"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5720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100</xdr:row>
      <xdr:rowOff>9525</xdr:rowOff>
    </xdr:from>
    <xdr:to>
      <xdr:col>2</xdr:col>
      <xdr:colOff>190500</xdr:colOff>
      <xdr:row>121</xdr:row>
      <xdr:rowOff>114301</xdr:rowOff>
    </xdr:to>
    <xdr:sp macro="" textlink="">
      <xdr:nvSpPr>
        <xdr:cNvPr id="15" name="TextBox 14"/>
        <xdr:cNvSpPr txBox="1"/>
      </xdr:nvSpPr>
      <xdr:spPr>
        <a:xfrm>
          <a:off x="314325" y="183165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38100</xdr:colOff>
      <xdr:row>3</xdr:row>
      <xdr:rowOff>95250</xdr:rowOff>
    </xdr:from>
    <xdr:to>
      <xdr:col>1</xdr:col>
      <xdr:colOff>1057275</xdr:colOff>
      <xdr:row>12</xdr:row>
      <xdr:rowOff>85725</xdr:rowOff>
    </xdr:to>
    <xdr:sp macro="" textlink="">
      <xdr:nvSpPr>
        <xdr:cNvPr id="16" name="TextBox 15"/>
        <xdr:cNvSpPr txBox="1"/>
      </xdr:nvSpPr>
      <xdr:spPr>
        <a:xfrm>
          <a:off x="342900" y="6381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66674</xdr:rowOff>
    </xdr:from>
    <xdr:to>
      <xdr:col>18</xdr:col>
      <xdr:colOff>238125</xdr:colOff>
      <xdr:row>23</xdr:row>
      <xdr:rowOff>152398</xdr:rowOff>
    </xdr:to>
    <xdr:sp macro="" textlink="">
      <xdr:nvSpPr>
        <xdr:cNvPr id="8" name="TextBox 7"/>
        <xdr:cNvSpPr txBox="1"/>
      </xdr:nvSpPr>
      <xdr:spPr>
        <a:xfrm>
          <a:off x="6181725" y="3543299"/>
          <a:ext cx="2133600" cy="74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5720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100</xdr:row>
      <xdr:rowOff>0</xdr:rowOff>
    </xdr:from>
    <xdr:to>
      <xdr:col>2</xdr:col>
      <xdr:colOff>190500</xdr:colOff>
      <xdr:row>121</xdr:row>
      <xdr:rowOff>104776</xdr:rowOff>
    </xdr:to>
    <xdr:sp macro="" textlink="">
      <xdr:nvSpPr>
        <xdr:cNvPr id="15" name="TextBox 14"/>
        <xdr:cNvSpPr txBox="1"/>
      </xdr:nvSpPr>
      <xdr:spPr>
        <a:xfrm>
          <a:off x="314325"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76200</xdr:rowOff>
    </xdr:from>
    <xdr:to>
      <xdr:col>1</xdr:col>
      <xdr:colOff>1047750</xdr:colOff>
      <xdr:row>12</xdr:row>
      <xdr:rowOff>66675</xdr:rowOff>
    </xdr:to>
    <xdr:sp macro="" textlink="">
      <xdr:nvSpPr>
        <xdr:cNvPr id="16" name="TextBox 15"/>
        <xdr:cNvSpPr txBox="1"/>
      </xdr:nvSpPr>
      <xdr:spPr>
        <a:xfrm>
          <a:off x="333375" y="61912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57150</xdr:rowOff>
    </xdr:from>
    <xdr:to>
      <xdr:col>18</xdr:col>
      <xdr:colOff>219075</xdr:colOff>
      <xdr:row>23</xdr:row>
      <xdr:rowOff>152398</xdr:rowOff>
    </xdr:to>
    <xdr:sp macro="" textlink="">
      <xdr:nvSpPr>
        <xdr:cNvPr id="8" name="TextBox 7"/>
        <xdr:cNvSpPr txBox="1"/>
      </xdr:nvSpPr>
      <xdr:spPr>
        <a:xfrm>
          <a:off x="6181725" y="3533775"/>
          <a:ext cx="2114550" cy="752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13</xdr:row>
      <xdr:rowOff>171451</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47676"/>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100</xdr:row>
      <xdr:rowOff>0</xdr:rowOff>
    </xdr:from>
    <xdr:to>
      <xdr:col>2</xdr:col>
      <xdr:colOff>180975</xdr:colOff>
      <xdr:row>121</xdr:row>
      <xdr:rowOff>104776</xdr:rowOff>
    </xdr:to>
    <xdr:sp macro="" textlink="">
      <xdr:nvSpPr>
        <xdr:cNvPr id="15" name="TextBox 14"/>
        <xdr:cNvSpPr txBox="1"/>
      </xdr:nvSpPr>
      <xdr:spPr>
        <a:xfrm>
          <a:off x="304800"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57150</xdr:rowOff>
    </xdr:from>
    <xdr:to>
      <xdr:col>1</xdr:col>
      <xdr:colOff>1047750</xdr:colOff>
      <xdr:row>12</xdr:row>
      <xdr:rowOff>47625</xdr:rowOff>
    </xdr:to>
    <xdr:sp macro="" textlink="">
      <xdr:nvSpPr>
        <xdr:cNvPr id="16" name="TextBox 15"/>
        <xdr:cNvSpPr txBox="1"/>
      </xdr:nvSpPr>
      <xdr:spPr>
        <a:xfrm>
          <a:off x="333375" y="6000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66674</xdr:rowOff>
    </xdr:from>
    <xdr:to>
      <xdr:col>18</xdr:col>
      <xdr:colOff>257175</xdr:colOff>
      <xdr:row>23</xdr:row>
      <xdr:rowOff>152398</xdr:rowOff>
    </xdr:to>
    <xdr:sp macro="" textlink="">
      <xdr:nvSpPr>
        <xdr:cNvPr id="8" name="TextBox 7"/>
        <xdr:cNvSpPr txBox="1"/>
      </xdr:nvSpPr>
      <xdr:spPr>
        <a:xfrm>
          <a:off x="6181725" y="3543299"/>
          <a:ext cx="2152650" cy="74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13</xdr:row>
      <xdr:rowOff>171450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47675"/>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100</xdr:row>
      <xdr:rowOff>0</xdr:rowOff>
    </xdr:from>
    <xdr:to>
      <xdr:col>2</xdr:col>
      <xdr:colOff>190500</xdr:colOff>
      <xdr:row>121</xdr:row>
      <xdr:rowOff>104776</xdr:rowOff>
    </xdr:to>
    <xdr:sp macro="" textlink="">
      <xdr:nvSpPr>
        <xdr:cNvPr id="16" name="TextBox 15"/>
        <xdr:cNvSpPr txBox="1"/>
      </xdr:nvSpPr>
      <xdr:spPr>
        <a:xfrm>
          <a:off x="314325"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66675</xdr:rowOff>
    </xdr:from>
    <xdr:to>
      <xdr:col>1</xdr:col>
      <xdr:colOff>1038225</xdr:colOff>
      <xdr:row>12</xdr:row>
      <xdr:rowOff>57150</xdr:rowOff>
    </xdr:to>
    <xdr:sp macro="" textlink="">
      <xdr:nvSpPr>
        <xdr:cNvPr id="15" name="TextBox 14"/>
        <xdr:cNvSpPr txBox="1"/>
      </xdr:nvSpPr>
      <xdr:spPr>
        <a:xfrm>
          <a:off x="323850"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66674</xdr:rowOff>
    </xdr:from>
    <xdr:to>
      <xdr:col>18</xdr:col>
      <xdr:colOff>238125</xdr:colOff>
      <xdr:row>23</xdr:row>
      <xdr:rowOff>152398</xdr:rowOff>
    </xdr:to>
    <xdr:sp macro="" textlink="">
      <xdr:nvSpPr>
        <xdr:cNvPr id="8" name="TextBox 7"/>
        <xdr:cNvSpPr txBox="1"/>
      </xdr:nvSpPr>
      <xdr:spPr>
        <a:xfrm>
          <a:off x="6181725" y="3543299"/>
          <a:ext cx="2133600" cy="74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5720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99</xdr:row>
      <xdr:rowOff>9525</xdr:rowOff>
    </xdr:from>
    <xdr:to>
      <xdr:col>2</xdr:col>
      <xdr:colOff>180975</xdr:colOff>
      <xdr:row>120</xdr:row>
      <xdr:rowOff>114301</xdr:rowOff>
    </xdr:to>
    <xdr:sp macro="" textlink="">
      <xdr:nvSpPr>
        <xdr:cNvPr id="15" name="TextBox 14"/>
        <xdr:cNvSpPr txBox="1"/>
      </xdr:nvSpPr>
      <xdr:spPr>
        <a:xfrm>
          <a:off x="304800" y="1813560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66675</xdr:rowOff>
    </xdr:from>
    <xdr:to>
      <xdr:col>1</xdr:col>
      <xdr:colOff>1038225</xdr:colOff>
      <xdr:row>12</xdr:row>
      <xdr:rowOff>57150</xdr:rowOff>
    </xdr:to>
    <xdr:sp macro="" textlink="">
      <xdr:nvSpPr>
        <xdr:cNvPr id="16" name="TextBox 15"/>
        <xdr:cNvSpPr txBox="1"/>
      </xdr:nvSpPr>
      <xdr:spPr>
        <a:xfrm>
          <a:off x="323850"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57150</xdr:rowOff>
    </xdr:from>
    <xdr:to>
      <xdr:col>18</xdr:col>
      <xdr:colOff>228599</xdr:colOff>
      <xdr:row>23</xdr:row>
      <xdr:rowOff>152399</xdr:rowOff>
    </xdr:to>
    <xdr:sp macro="" textlink="">
      <xdr:nvSpPr>
        <xdr:cNvPr id="8" name="TextBox 7"/>
        <xdr:cNvSpPr txBox="1"/>
      </xdr:nvSpPr>
      <xdr:spPr>
        <a:xfrm>
          <a:off x="6181724" y="3533775"/>
          <a:ext cx="2124075"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28575</xdr:rowOff>
    </xdr:from>
    <xdr:to>
      <xdr:col>19</xdr:col>
      <xdr:colOff>7937</xdr:colOff>
      <xdr:row>13</xdr:row>
      <xdr:rowOff>171450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5"/>
          <a:ext cx="542969" cy="447675"/>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100</xdr:row>
      <xdr:rowOff>0</xdr:rowOff>
    </xdr:from>
    <xdr:to>
      <xdr:col>2</xdr:col>
      <xdr:colOff>190500</xdr:colOff>
      <xdr:row>121</xdr:row>
      <xdr:rowOff>104776</xdr:rowOff>
    </xdr:to>
    <xdr:sp macro="" textlink="">
      <xdr:nvSpPr>
        <xdr:cNvPr id="15" name="TextBox 14"/>
        <xdr:cNvSpPr txBox="1"/>
      </xdr:nvSpPr>
      <xdr:spPr>
        <a:xfrm>
          <a:off x="314325"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76200</xdr:rowOff>
    </xdr:from>
    <xdr:to>
      <xdr:col>1</xdr:col>
      <xdr:colOff>1047750</xdr:colOff>
      <xdr:row>12</xdr:row>
      <xdr:rowOff>66675</xdr:rowOff>
    </xdr:to>
    <xdr:sp macro="" textlink="">
      <xdr:nvSpPr>
        <xdr:cNvPr id="16" name="TextBox 15"/>
        <xdr:cNvSpPr txBox="1"/>
      </xdr:nvSpPr>
      <xdr:spPr>
        <a:xfrm>
          <a:off x="333375" y="61912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57150</xdr:rowOff>
    </xdr:from>
    <xdr:to>
      <xdr:col>18</xdr:col>
      <xdr:colOff>209549</xdr:colOff>
      <xdr:row>23</xdr:row>
      <xdr:rowOff>152399</xdr:rowOff>
    </xdr:to>
    <xdr:sp macro="" textlink="">
      <xdr:nvSpPr>
        <xdr:cNvPr id="8" name="TextBox 7"/>
        <xdr:cNvSpPr txBox="1"/>
      </xdr:nvSpPr>
      <xdr:spPr>
        <a:xfrm>
          <a:off x="6181724" y="3533775"/>
          <a:ext cx="2105025"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13</xdr:row>
      <xdr:rowOff>171449</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447675"/>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100</xdr:row>
      <xdr:rowOff>0</xdr:rowOff>
    </xdr:from>
    <xdr:to>
      <xdr:col>2</xdr:col>
      <xdr:colOff>180975</xdr:colOff>
      <xdr:row>121</xdr:row>
      <xdr:rowOff>104776</xdr:rowOff>
    </xdr:to>
    <xdr:sp macro="" textlink="">
      <xdr:nvSpPr>
        <xdr:cNvPr id="16" name="TextBox 15"/>
        <xdr:cNvSpPr txBox="1"/>
      </xdr:nvSpPr>
      <xdr:spPr>
        <a:xfrm>
          <a:off x="304800"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38100</xdr:colOff>
      <xdr:row>3</xdr:row>
      <xdr:rowOff>76200</xdr:rowOff>
    </xdr:from>
    <xdr:to>
      <xdr:col>1</xdr:col>
      <xdr:colOff>1057275</xdr:colOff>
      <xdr:row>12</xdr:row>
      <xdr:rowOff>66675</xdr:rowOff>
    </xdr:to>
    <xdr:sp macro="" textlink="">
      <xdr:nvSpPr>
        <xdr:cNvPr id="15" name="TextBox 14"/>
        <xdr:cNvSpPr txBox="1"/>
      </xdr:nvSpPr>
      <xdr:spPr>
        <a:xfrm>
          <a:off x="342900" y="61912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47624</xdr:rowOff>
    </xdr:from>
    <xdr:to>
      <xdr:col>18</xdr:col>
      <xdr:colOff>266699</xdr:colOff>
      <xdr:row>23</xdr:row>
      <xdr:rowOff>152398</xdr:rowOff>
    </xdr:to>
    <xdr:sp macro="" textlink="">
      <xdr:nvSpPr>
        <xdr:cNvPr id="8" name="TextBox 7"/>
        <xdr:cNvSpPr txBox="1"/>
      </xdr:nvSpPr>
      <xdr:spPr>
        <a:xfrm>
          <a:off x="6181724" y="3524249"/>
          <a:ext cx="2162175"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13</xdr:row>
      <xdr:rowOff>171450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447676"/>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100</xdr:row>
      <xdr:rowOff>0</xdr:rowOff>
    </xdr:from>
    <xdr:to>
      <xdr:col>2</xdr:col>
      <xdr:colOff>180975</xdr:colOff>
      <xdr:row>121</xdr:row>
      <xdr:rowOff>104776</xdr:rowOff>
    </xdr:to>
    <xdr:sp macro="" textlink="">
      <xdr:nvSpPr>
        <xdr:cNvPr id="15" name="TextBox 14"/>
        <xdr:cNvSpPr txBox="1"/>
      </xdr:nvSpPr>
      <xdr:spPr>
        <a:xfrm>
          <a:off x="304800"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66675</xdr:rowOff>
    </xdr:from>
    <xdr:to>
      <xdr:col>1</xdr:col>
      <xdr:colOff>1038225</xdr:colOff>
      <xdr:row>12</xdr:row>
      <xdr:rowOff>57150</xdr:rowOff>
    </xdr:to>
    <xdr:sp macro="" textlink="">
      <xdr:nvSpPr>
        <xdr:cNvPr id="16" name="TextBox 15"/>
        <xdr:cNvSpPr txBox="1"/>
      </xdr:nvSpPr>
      <xdr:spPr>
        <a:xfrm>
          <a:off x="323850"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47624</xdr:rowOff>
    </xdr:from>
    <xdr:to>
      <xdr:col>18</xdr:col>
      <xdr:colOff>276225</xdr:colOff>
      <xdr:row>23</xdr:row>
      <xdr:rowOff>152398</xdr:rowOff>
    </xdr:to>
    <xdr:sp macro="" textlink="">
      <xdr:nvSpPr>
        <xdr:cNvPr id="8" name="TextBox 7"/>
        <xdr:cNvSpPr txBox="1"/>
      </xdr:nvSpPr>
      <xdr:spPr>
        <a:xfrm>
          <a:off x="6181725" y="3524249"/>
          <a:ext cx="217170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457201"/>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0</xdr:col>
      <xdr:colOff>295275</xdr:colOff>
      <xdr:row>99</xdr:row>
      <xdr:rowOff>171450</xdr:rowOff>
    </xdr:from>
    <xdr:to>
      <xdr:col>2</xdr:col>
      <xdr:colOff>171450</xdr:colOff>
      <xdr:row>121</xdr:row>
      <xdr:rowOff>95251</xdr:rowOff>
    </xdr:to>
    <xdr:sp macro="" textlink="">
      <xdr:nvSpPr>
        <xdr:cNvPr id="15" name="TextBox 14"/>
        <xdr:cNvSpPr txBox="1"/>
      </xdr:nvSpPr>
      <xdr:spPr>
        <a:xfrm>
          <a:off x="295275"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47625</xdr:rowOff>
    </xdr:from>
    <xdr:to>
      <xdr:col>1</xdr:col>
      <xdr:colOff>1038225</xdr:colOff>
      <xdr:row>12</xdr:row>
      <xdr:rowOff>38100</xdr:rowOff>
    </xdr:to>
    <xdr:sp macro="" textlink="">
      <xdr:nvSpPr>
        <xdr:cNvPr id="16" name="TextBox 15"/>
        <xdr:cNvSpPr txBox="1"/>
      </xdr:nvSpPr>
      <xdr:spPr>
        <a:xfrm>
          <a:off x="323850" y="59055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2</xdr:col>
      <xdr:colOff>304799</xdr:colOff>
      <xdr:row>19</xdr:row>
      <xdr:rowOff>57147</xdr:rowOff>
    </xdr:from>
    <xdr:to>
      <xdr:col>5</xdr:col>
      <xdr:colOff>9524</xdr:colOff>
      <xdr:row>23</xdr:row>
      <xdr:rowOff>14285</xdr:rowOff>
    </xdr:to>
    <xdr:sp macro="" textlink="">
      <xdr:nvSpPr>
        <xdr:cNvPr id="10" name="Left Arrow 9"/>
        <xdr:cNvSpPr/>
      </xdr:nvSpPr>
      <xdr:spPr>
        <a:xfrm rot="10800000">
          <a:off x="1743074" y="3467097"/>
          <a:ext cx="542925" cy="68103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1" name="TextBox 1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2" name="TextBox 1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3" name="TextBox 1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4" name="TextBox 1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5" name="TextBox 1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7" name="TextBox 16"/>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8" name="TextBox 1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9" name="TextBox 1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0" name="TextBox 19"/>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1" name="TextBox 2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2" name="TextBox 2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3" name="TextBox 2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4" name="TextBox 2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5" name="TextBox 2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6" name="TextBox 2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27" name="Left Arrow 26"/>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8" name="TextBox 2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9" name="TextBox 2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47624</xdr:rowOff>
    </xdr:from>
    <xdr:to>
      <xdr:col>18</xdr:col>
      <xdr:colOff>247649</xdr:colOff>
      <xdr:row>23</xdr:row>
      <xdr:rowOff>152398</xdr:rowOff>
    </xdr:to>
    <xdr:sp macro="" textlink="">
      <xdr:nvSpPr>
        <xdr:cNvPr id="30" name="TextBox 29"/>
        <xdr:cNvSpPr txBox="1"/>
      </xdr:nvSpPr>
      <xdr:spPr>
        <a:xfrm>
          <a:off x="6181724" y="3524249"/>
          <a:ext cx="2143125"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31" name="TextBox 30"/>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32" name="TextBox 31"/>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33" name="TextBox 32"/>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35" name="TextBox 34"/>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238125</xdr:colOff>
      <xdr:row>11</xdr:row>
      <xdr:rowOff>0</xdr:rowOff>
    </xdr:from>
    <xdr:to>
      <xdr:col>19</xdr:col>
      <xdr:colOff>44</xdr:colOff>
      <xdr:row>14</xdr:row>
      <xdr:rowOff>0</xdr:rowOff>
    </xdr:to>
    <xdr:pic>
      <xdr:nvPicPr>
        <xdr:cNvPr id="36" name="Picture 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2095500"/>
          <a:ext cx="542969" cy="485775"/>
        </a:xfrm>
        <a:prstGeom prst="rect">
          <a:avLst/>
        </a:prstGeom>
      </xdr:spPr>
    </xdr:pic>
    <xdr:clientData/>
  </xdr:twoCellAnchor>
  <xdr:twoCellAnchor>
    <xdr:from>
      <xdr:col>1</xdr:col>
      <xdr:colOff>9525</xdr:colOff>
      <xdr:row>99</xdr:row>
      <xdr:rowOff>171450</xdr:rowOff>
    </xdr:from>
    <xdr:to>
      <xdr:col>2</xdr:col>
      <xdr:colOff>190500</xdr:colOff>
      <xdr:row>121</xdr:row>
      <xdr:rowOff>95251</xdr:rowOff>
    </xdr:to>
    <xdr:sp macro="" textlink="">
      <xdr:nvSpPr>
        <xdr:cNvPr id="37" name="TextBox 36"/>
        <xdr:cNvSpPr txBox="1"/>
      </xdr:nvSpPr>
      <xdr:spPr>
        <a:xfrm>
          <a:off x="314325"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47625</xdr:rowOff>
    </xdr:from>
    <xdr:to>
      <xdr:col>1</xdr:col>
      <xdr:colOff>1047750</xdr:colOff>
      <xdr:row>12</xdr:row>
      <xdr:rowOff>38100</xdr:rowOff>
    </xdr:to>
    <xdr:sp macro="" textlink="">
      <xdr:nvSpPr>
        <xdr:cNvPr id="39" name="TextBox 38"/>
        <xdr:cNvSpPr txBox="1"/>
      </xdr:nvSpPr>
      <xdr:spPr>
        <a:xfrm>
          <a:off x="333375" y="59055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57150</xdr:rowOff>
    </xdr:from>
    <xdr:to>
      <xdr:col>18</xdr:col>
      <xdr:colOff>276225</xdr:colOff>
      <xdr:row>23</xdr:row>
      <xdr:rowOff>152399</xdr:rowOff>
    </xdr:to>
    <xdr:sp macro="" textlink="">
      <xdr:nvSpPr>
        <xdr:cNvPr id="8" name="TextBox 7"/>
        <xdr:cNvSpPr txBox="1"/>
      </xdr:nvSpPr>
      <xdr:spPr>
        <a:xfrm>
          <a:off x="6181725" y="3533775"/>
          <a:ext cx="2171700"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28573</xdr:rowOff>
    </xdr:from>
    <xdr:to>
      <xdr:col>19</xdr:col>
      <xdr:colOff>7937</xdr:colOff>
      <xdr:row>13</xdr:row>
      <xdr:rowOff>180974</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3"/>
          <a:ext cx="542969" cy="457201"/>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99</xdr:row>
      <xdr:rowOff>171450</xdr:rowOff>
    </xdr:from>
    <xdr:to>
      <xdr:col>2</xdr:col>
      <xdr:colOff>180975</xdr:colOff>
      <xdr:row>121</xdr:row>
      <xdr:rowOff>95251</xdr:rowOff>
    </xdr:to>
    <xdr:sp macro="" textlink="">
      <xdr:nvSpPr>
        <xdr:cNvPr id="15" name="TextBox 14"/>
        <xdr:cNvSpPr txBox="1"/>
      </xdr:nvSpPr>
      <xdr:spPr>
        <a:xfrm>
          <a:off x="304800"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57150</xdr:rowOff>
    </xdr:from>
    <xdr:to>
      <xdr:col>1</xdr:col>
      <xdr:colOff>1047750</xdr:colOff>
      <xdr:row>12</xdr:row>
      <xdr:rowOff>47625</xdr:rowOff>
    </xdr:to>
    <xdr:sp macro="" textlink="">
      <xdr:nvSpPr>
        <xdr:cNvPr id="16" name="TextBox 15"/>
        <xdr:cNvSpPr txBox="1"/>
      </xdr:nvSpPr>
      <xdr:spPr>
        <a:xfrm>
          <a:off x="333375" y="6000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47624</xdr:rowOff>
    </xdr:from>
    <xdr:to>
      <xdr:col>18</xdr:col>
      <xdr:colOff>276225</xdr:colOff>
      <xdr:row>23</xdr:row>
      <xdr:rowOff>152398</xdr:rowOff>
    </xdr:to>
    <xdr:sp macro="" textlink="">
      <xdr:nvSpPr>
        <xdr:cNvPr id="8" name="TextBox 7"/>
        <xdr:cNvSpPr txBox="1"/>
      </xdr:nvSpPr>
      <xdr:spPr>
        <a:xfrm>
          <a:off x="6181725" y="3524249"/>
          <a:ext cx="217170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457201"/>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100</xdr:row>
      <xdr:rowOff>0</xdr:rowOff>
    </xdr:from>
    <xdr:to>
      <xdr:col>2</xdr:col>
      <xdr:colOff>190500</xdr:colOff>
      <xdr:row>121</xdr:row>
      <xdr:rowOff>104776</xdr:rowOff>
    </xdr:to>
    <xdr:sp macro="" textlink="">
      <xdr:nvSpPr>
        <xdr:cNvPr id="15" name="TextBox 14"/>
        <xdr:cNvSpPr txBox="1"/>
      </xdr:nvSpPr>
      <xdr:spPr>
        <a:xfrm>
          <a:off x="314325"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47625</xdr:rowOff>
    </xdr:from>
    <xdr:to>
      <xdr:col>1</xdr:col>
      <xdr:colOff>1047750</xdr:colOff>
      <xdr:row>12</xdr:row>
      <xdr:rowOff>38100</xdr:rowOff>
    </xdr:to>
    <xdr:sp macro="" textlink="">
      <xdr:nvSpPr>
        <xdr:cNvPr id="16" name="TextBox 15"/>
        <xdr:cNvSpPr txBox="1"/>
      </xdr:nvSpPr>
      <xdr:spPr>
        <a:xfrm>
          <a:off x="333375" y="59055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47624</xdr:rowOff>
    </xdr:from>
    <xdr:to>
      <xdr:col>18</xdr:col>
      <xdr:colOff>247649</xdr:colOff>
      <xdr:row>23</xdr:row>
      <xdr:rowOff>152398</xdr:rowOff>
    </xdr:to>
    <xdr:sp macro="" textlink="">
      <xdr:nvSpPr>
        <xdr:cNvPr id="8" name="TextBox 7"/>
        <xdr:cNvSpPr txBox="1"/>
      </xdr:nvSpPr>
      <xdr:spPr>
        <a:xfrm>
          <a:off x="6181724" y="3524249"/>
          <a:ext cx="2143125"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28573</xdr:rowOff>
    </xdr:from>
    <xdr:to>
      <xdr:col>19</xdr:col>
      <xdr:colOff>7937</xdr:colOff>
      <xdr:row>13</xdr:row>
      <xdr:rowOff>180974</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3"/>
          <a:ext cx="542969" cy="457201"/>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100</xdr:row>
      <xdr:rowOff>0</xdr:rowOff>
    </xdr:from>
    <xdr:to>
      <xdr:col>2</xdr:col>
      <xdr:colOff>180975</xdr:colOff>
      <xdr:row>121</xdr:row>
      <xdr:rowOff>104776</xdr:rowOff>
    </xdr:to>
    <xdr:sp macro="" textlink="">
      <xdr:nvSpPr>
        <xdr:cNvPr id="15" name="TextBox 14"/>
        <xdr:cNvSpPr txBox="1"/>
      </xdr:nvSpPr>
      <xdr:spPr>
        <a:xfrm>
          <a:off x="304800"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66675</xdr:rowOff>
    </xdr:from>
    <xdr:to>
      <xdr:col>1</xdr:col>
      <xdr:colOff>1038225</xdr:colOff>
      <xdr:row>12</xdr:row>
      <xdr:rowOff>57150</xdr:rowOff>
    </xdr:to>
    <xdr:sp macro="" textlink="">
      <xdr:nvSpPr>
        <xdr:cNvPr id="17" name="TextBox 16"/>
        <xdr:cNvSpPr txBox="1"/>
      </xdr:nvSpPr>
      <xdr:spPr>
        <a:xfrm>
          <a:off x="323850"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47624</xdr:rowOff>
    </xdr:from>
    <xdr:to>
      <xdr:col>18</xdr:col>
      <xdr:colOff>276225</xdr:colOff>
      <xdr:row>23</xdr:row>
      <xdr:rowOff>152398</xdr:rowOff>
    </xdr:to>
    <xdr:sp macro="" textlink="">
      <xdr:nvSpPr>
        <xdr:cNvPr id="8" name="TextBox 7"/>
        <xdr:cNvSpPr txBox="1"/>
      </xdr:nvSpPr>
      <xdr:spPr>
        <a:xfrm>
          <a:off x="6181725" y="3524249"/>
          <a:ext cx="217170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13</xdr:row>
      <xdr:rowOff>171450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447676"/>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100</xdr:row>
      <xdr:rowOff>0</xdr:rowOff>
    </xdr:from>
    <xdr:to>
      <xdr:col>2</xdr:col>
      <xdr:colOff>180975</xdr:colOff>
      <xdr:row>121</xdr:row>
      <xdr:rowOff>104776</xdr:rowOff>
    </xdr:to>
    <xdr:sp macro="" textlink="">
      <xdr:nvSpPr>
        <xdr:cNvPr id="15" name="TextBox 14"/>
        <xdr:cNvSpPr txBox="1"/>
      </xdr:nvSpPr>
      <xdr:spPr>
        <a:xfrm>
          <a:off x="304800"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104775</xdr:rowOff>
    </xdr:from>
    <xdr:to>
      <xdr:col>1</xdr:col>
      <xdr:colOff>1047750</xdr:colOff>
      <xdr:row>12</xdr:row>
      <xdr:rowOff>95250</xdr:rowOff>
    </xdr:to>
    <xdr:sp macro="" textlink="">
      <xdr:nvSpPr>
        <xdr:cNvPr id="16" name="TextBox 15"/>
        <xdr:cNvSpPr txBox="1"/>
      </xdr:nvSpPr>
      <xdr:spPr>
        <a:xfrm>
          <a:off x="333375" y="6477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66674</xdr:rowOff>
    </xdr:from>
    <xdr:to>
      <xdr:col>18</xdr:col>
      <xdr:colOff>247649</xdr:colOff>
      <xdr:row>23</xdr:row>
      <xdr:rowOff>152398</xdr:rowOff>
    </xdr:to>
    <xdr:sp macro="" textlink="">
      <xdr:nvSpPr>
        <xdr:cNvPr id="8" name="TextBox 7"/>
        <xdr:cNvSpPr txBox="1"/>
      </xdr:nvSpPr>
      <xdr:spPr>
        <a:xfrm>
          <a:off x="6181724" y="3543299"/>
          <a:ext cx="2143125" cy="74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13</xdr:row>
      <xdr:rowOff>171450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447676"/>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100</xdr:row>
      <xdr:rowOff>9525</xdr:rowOff>
    </xdr:from>
    <xdr:to>
      <xdr:col>2</xdr:col>
      <xdr:colOff>190500</xdr:colOff>
      <xdr:row>121</xdr:row>
      <xdr:rowOff>114301</xdr:rowOff>
    </xdr:to>
    <xdr:sp macro="" textlink="">
      <xdr:nvSpPr>
        <xdr:cNvPr id="15" name="TextBox 14"/>
        <xdr:cNvSpPr txBox="1"/>
      </xdr:nvSpPr>
      <xdr:spPr>
        <a:xfrm>
          <a:off x="314325" y="183165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38100</xdr:colOff>
      <xdr:row>3</xdr:row>
      <xdr:rowOff>76200</xdr:rowOff>
    </xdr:from>
    <xdr:to>
      <xdr:col>1</xdr:col>
      <xdr:colOff>1057275</xdr:colOff>
      <xdr:row>12</xdr:row>
      <xdr:rowOff>66675</xdr:rowOff>
    </xdr:to>
    <xdr:sp macro="" textlink="">
      <xdr:nvSpPr>
        <xdr:cNvPr id="16" name="TextBox 15"/>
        <xdr:cNvSpPr txBox="1"/>
      </xdr:nvSpPr>
      <xdr:spPr>
        <a:xfrm>
          <a:off x="342900" y="61912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57150</xdr:rowOff>
    </xdr:from>
    <xdr:to>
      <xdr:col>18</xdr:col>
      <xdr:colOff>228599</xdr:colOff>
      <xdr:row>23</xdr:row>
      <xdr:rowOff>152399</xdr:rowOff>
    </xdr:to>
    <xdr:sp macro="" textlink="">
      <xdr:nvSpPr>
        <xdr:cNvPr id="8" name="TextBox 7"/>
        <xdr:cNvSpPr txBox="1"/>
      </xdr:nvSpPr>
      <xdr:spPr>
        <a:xfrm>
          <a:off x="6181724" y="3533775"/>
          <a:ext cx="2124075"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19051</xdr:rowOff>
    </xdr:from>
    <xdr:to>
      <xdr:col>19</xdr:col>
      <xdr:colOff>7937</xdr:colOff>
      <xdr:row>14</xdr:row>
      <xdr:rowOff>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14551"/>
          <a:ext cx="542969" cy="466724"/>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100</xdr:row>
      <xdr:rowOff>9525</xdr:rowOff>
    </xdr:from>
    <xdr:to>
      <xdr:col>2</xdr:col>
      <xdr:colOff>190500</xdr:colOff>
      <xdr:row>121</xdr:row>
      <xdr:rowOff>114301</xdr:rowOff>
    </xdr:to>
    <xdr:sp macro="" textlink="">
      <xdr:nvSpPr>
        <xdr:cNvPr id="16" name="TextBox 15"/>
        <xdr:cNvSpPr txBox="1"/>
      </xdr:nvSpPr>
      <xdr:spPr>
        <a:xfrm>
          <a:off x="314325" y="183165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57150</xdr:rowOff>
    </xdr:from>
    <xdr:to>
      <xdr:col>1</xdr:col>
      <xdr:colOff>1047750</xdr:colOff>
      <xdr:row>12</xdr:row>
      <xdr:rowOff>47625</xdr:rowOff>
    </xdr:to>
    <xdr:sp macro="" textlink="">
      <xdr:nvSpPr>
        <xdr:cNvPr id="17" name="TextBox 16"/>
        <xdr:cNvSpPr txBox="1"/>
      </xdr:nvSpPr>
      <xdr:spPr>
        <a:xfrm>
          <a:off x="333375" y="6000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47624</xdr:rowOff>
    </xdr:from>
    <xdr:to>
      <xdr:col>18</xdr:col>
      <xdr:colOff>238125</xdr:colOff>
      <xdr:row>23</xdr:row>
      <xdr:rowOff>152398</xdr:rowOff>
    </xdr:to>
    <xdr:sp macro="" textlink="">
      <xdr:nvSpPr>
        <xdr:cNvPr id="8" name="TextBox 7"/>
        <xdr:cNvSpPr txBox="1"/>
      </xdr:nvSpPr>
      <xdr:spPr>
        <a:xfrm>
          <a:off x="6181725" y="3524249"/>
          <a:ext cx="213360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11</xdr:row>
      <xdr:rowOff>123824</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9525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99</xdr:row>
      <xdr:rowOff>171450</xdr:rowOff>
    </xdr:from>
    <xdr:to>
      <xdr:col>2</xdr:col>
      <xdr:colOff>180975</xdr:colOff>
      <xdr:row>121</xdr:row>
      <xdr:rowOff>95251</xdr:rowOff>
    </xdr:to>
    <xdr:sp macro="" textlink="">
      <xdr:nvSpPr>
        <xdr:cNvPr id="15" name="TextBox 14"/>
        <xdr:cNvSpPr txBox="1"/>
      </xdr:nvSpPr>
      <xdr:spPr>
        <a:xfrm>
          <a:off x="304800"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66675</xdr:rowOff>
    </xdr:from>
    <xdr:to>
      <xdr:col>1</xdr:col>
      <xdr:colOff>1038225</xdr:colOff>
      <xdr:row>12</xdr:row>
      <xdr:rowOff>57150</xdr:rowOff>
    </xdr:to>
    <xdr:sp macro="" textlink="">
      <xdr:nvSpPr>
        <xdr:cNvPr id="16" name="TextBox 15"/>
        <xdr:cNvSpPr txBox="1"/>
      </xdr:nvSpPr>
      <xdr:spPr>
        <a:xfrm>
          <a:off x="323850"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47624</xdr:rowOff>
    </xdr:from>
    <xdr:to>
      <xdr:col>18</xdr:col>
      <xdr:colOff>219075</xdr:colOff>
      <xdr:row>23</xdr:row>
      <xdr:rowOff>152398</xdr:rowOff>
    </xdr:to>
    <xdr:sp macro="" textlink="">
      <xdr:nvSpPr>
        <xdr:cNvPr id="8" name="TextBox 7"/>
        <xdr:cNvSpPr txBox="1"/>
      </xdr:nvSpPr>
      <xdr:spPr>
        <a:xfrm>
          <a:off x="6181725" y="3524249"/>
          <a:ext cx="211455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11</xdr:row>
      <xdr:rowOff>123824</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95250"/>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99</xdr:row>
      <xdr:rowOff>171450</xdr:rowOff>
    </xdr:from>
    <xdr:to>
      <xdr:col>2</xdr:col>
      <xdr:colOff>180975</xdr:colOff>
      <xdr:row>121</xdr:row>
      <xdr:rowOff>95251</xdr:rowOff>
    </xdr:to>
    <xdr:sp macro="" textlink="">
      <xdr:nvSpPr>
        <xdr:cNvPr id="16" name="TextBox 15"/>
        <xdr:cNvSpPr txBox="1"/>
      </xdr:nvSpPr>
      <xdr:spPr>
        <a:xfrm>
          <a:off x="304800"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38100</xdr:colOff>
      <xdr:row>3</xdr:row>
      <xdr:rowOff>38100</xdr:rowOff>
    </xdr:from>
    <xdr:to>
      <xdr:col>1</xdr:col>
      <xdr:colOff>1057275</xdr:colOff>
      <xdr:row>12</xdr:row>
      <xdr:rowOff>28575</xdr:rowOff>
    </xdr:to>
    <xdr:sp macro="" textlink="">
      <xdr:nvSpPr>
        <xdr:cNvPr id="15" name="TextBox 14"/>
        <xdr:cNvSpPr txBox="1"/>
      </xdr:nvSpPr>
      <xdr:spPr>
        <a:xfrm>
          <a:off x="342900" y="58102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28574</xdr:rowOff>
    </xdr:from>
    <xdr:to>
      <xdr:col>18</xdr:col>
      <xdr:colOff>209549</xdr:colOff>
      <xdr:row>23</xdr:row>
      <xdr:rowOff>152398</xdr:rowOff>
    </xdr:to>
    <xdr:sp macro="" textlink="">
      <xdr:nvSpPr>
        <xdr:cNvPr id="8" name="TextBox 7"/>
        <xdr:cNvSpPr txBox="1"/>
      </xdr:nvSpPr>
      <xdr:spPr>
        <a:xfrm>
          <a:off x="6181724" y="3505199"/>
          <a:ext cx="2105025" cy="78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13</xdr:row>
      <xdr:rowOff>171450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447676"/>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0</xdr:col>
      <xdr:colOff>295275</xdr:colOff>
      <xdr:row>99</xdr:row>
      <xdr:rowOff>0</xdr:rowOff>
    </xdr:from>
    <xdr:to>
      <xdr:col>2</xdr:col>
      <xdr:colOff>171450</xdr:colOff>
      <xdr:row>120</xdr:row>
      <xdr:rowOff>104776</xdr:rowOff>
    </xdr:to>
    <xdr:sp macro="" textlink="">
      <xdr:nvSpPr>
        <xdr:cNvPr id="15" name="TextBox 14"/>
        <xdr:cNvSpPr txBox="1"/>
      </xdr:nvSpPr>
      <xdr:spPr>
        <a:xfrm>
          <a:off x="295275" y="181260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66675</xdr:rowOff>
    </xdr:from>
    <xdr:to>
      <xdr:col>1</xdr:col>
      <xdr:colOff>1047750</xdr:colOff>
      <xdr:row>12</xdr:row>
      <xdr:rowOff>57150</xdr:rowOff>
    </xdr:to>
    <xdr:sp macro="" textlink="">
      <xdr:nvSpPr>
        <xdr:cNvPr id="16" name="TextBox 15"/>
        <xdr:cNvSpPr txBox="1"/>
      </xdr:nvSpPr>
      <xdr:spPr>
        <a:xfrm>
          <a:off x="333375"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66674</xdr:rowOff>
    </xdr:from>
    <xdr:to>
      <xdr:col>18</xdr:col>
      <xdr:colOff>304799</xdr:colOff>
      <xdr:row>23</xdr:row>
      <xdr:rowOff>152398</xdr:rowOff>
    </xdr:to>
    <xdr:sp macro="" textlink="">
      <xdr:nvSpPr>
        <xdr:cNvPr id="8" name="TextBox 7"/>
        <xdr:cNvSpPr txBox="1"/>
      </xdr:nvSpPr>
      <xdr:spPr>
        <a:xfrm>
          <a:off x="6181724" y="3543299"/>
          <a:ext cx="2200275" cy="74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28574</xdr:rowOff>
    </xdr:from>
    <xdr:to>
      <xdr:col>19</xdr:col>
      <xdr:colOff>7937</xdr:colOff>
      <xdr:row>13</xdr:row>
      <xdr:rowOff>171450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4"/>
          <a:ext cx="542969" cy="447676"/>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0</xdr:colOff>
      <xdr:row>99</xdr:row>
      <xdr:rowOff>9525</xdr:rowOff>
    </xdr:from>
    <xdr:to>
      <xdr:col>2</xdr:col>
      <xdr:colOff>180975</xdr:colOff>
      <xdr:row>120</xdr:row>
      <xdr:rowOff>114301</xdr:rowOff>
    </xdr:to>
    <xdr:sp macro="" textlink="">
      <xdr:nvSpPr>
        <xdr:cNvPr id="15" name="TextBox 14"/>
        <xdr:cNvSpPr txBox="1"/>
      </xdr:nvSpPr>
      <xdr:spPr>
        <a:xfrm>
          <a:off x="304800" y="1813560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9525</xdr:colOff>
      <xdr:row>3</xdr:row>
      <xdr:rowOff>47625</xdr:rowOff>
    </xdr:from>
    <xdr:to>
      <xdr:col>1</xdr:col>
      <xdr:colOff>1028700</xdr:colOff>
      <xdr:row>12</xdr:row>
      <xdr:rowOff>38100</xdr:rowOff>
    </xdr:to>
    <xdr:sp macro="" textlink="">
      <xdr:nvSpPr>
        <xdr:cNvPr id="16" name="TextBox 15"/>
        <xdr:cNvSpPr txBox="1"/>
      </xdr:nvSpPr>
      <xdr:spPr>
        <a:xfrm>
          <a:off x="314325" y="59055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2</xdr:col>
      <xdr:colOff>304799</xdr:colOff>
      <xdr:row>19</xdr:row>
      <xdr:rowOff>57147</xdr:rowOff>
    </xdr:from>
    <xdr:to>
      <xdr:col>5</xdr:col>
      <xdr:colOff>9524</xdr:colOff>
      <xdr:row>23</xdr:row>
      <xdr:rowOff>14285</xdr:rowOff>
    </xdr:to>
    <xdr:sp macro="" textlink="">
      <xdr:nvSpPr>
        <xdr:cNvPr id="10" name="Left Arrow 9"/>
        <xdr:cNvSpPr/>
      </xdr:nvSpPr>
      <xdr:spPr>
        <a:xfrm rot="10800000">
          <a:off x="1743074" y="3467097"/>
          <a:ext cx="542925" cy="68103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1" name="TextBox 1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2" name="TextBox 1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3" name="TextBox 1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4" name="TextBox 1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5" name="TextBox 1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7" name="TextBox 16"/>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8" name="TextBox 1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9" name="TextBox 1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0" name="TextBox 19"/>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1" name="TextBox 2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2" name="TextBox 2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3" name="TextBox 2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4" name="TextBox 2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5" name="TextBox 2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6" name="TextBox 2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27" name="Left Arrow 26"/>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8" name="TextBox 2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9" name="TextBox 2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47624</xdr:rowOff>
    </xdr:from>
    <xdr:to>
      <xdr:col>18</xdr:col>
      <xdr:colOff>304799</xdr:colOff>
      <xdr:row>23</xdr:row>
      <xdr:rowOff>152398</xdr:rowOff>
    </xdr:to>
    <xdr:sp macro="" textlink="">
      <xdr:nvSpPr>
        <xdr:cNvPr id="30" name="TextBox 29"/>
        <xdr:cNvSpPr txBox="1"/>
      </xdr:nvSpPr>
      <xdr:spPr>
        <a:xfrm>
          <a:off x="6181724" y="3524249"/>
          <a:ext cx="2200275"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31" name="TextBox 30"/>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32" name="TextBox 31"/>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33" name="TextBox 32"/>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35" name="TextBox 34"/>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238125</xdr:colOff>
      <xdr:row>11</xdr:row>
      <xdr:rowOff>1</xdr:rowOff>
    </xdr:from>
    <xdr:to>
      <xdr:col>19</xdr:col>
      <xdr:colOff>44</xdr:colOff>
      <xdr:row>13</xdr:row>
      <xdr:rowOff>171451</xdr:rowOff>
    </xdr:to>
    <xdr:pic>
      <xdr:nvPicPr>
        <xdr:cNvPr id="36" name="Picture 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2095501"/>
          <a:ext cx="542969" cy="476250"/>
        </a:xfrm>
        <a:prstGeom prst="rect">
          <a:avLst/>
        </a:prstGeom>
      </xdr:spPr>
    </xdr:pic>
    <xdr:clientData/>
  </xdr:twoCellAnchor>
  <xdr:twoCellAnchor>
    <xdr:from>
      <xdr:col>1</xdr:col>
      <xdr:colOff>0</xdr:colOff>
      <xdr:row>100</xdr:row>
      <xdr:rowOff>9525</xdr:rowOff>
    </xdr:from>
    <xdr:to>
      <xdr:col>2</xdr:col>
      <xdr:colOff>180975</xdr:colOff>
      <xdr:row>121</xdr:row>
      <xdr:rowOff>114301</xdr:rowOff>
    </xdr:to>
    <xdr:sp macro="" textlink="">
      <xdr:nvSpPr>
        <xdr:cNvPr id="37" name="TextBox 36"/>
        <xdr:cNvSpPr txBox="1"/>
      </xdr:nvSpPr>
      <xdr:spPr>
        <a:xfrm>
          <a:off x="304800" y="183165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47625</xdr:rowOff>
    </xdr:from>
    <xdr:to>
      <xdr:col>1</xdr:col>
      <xdr:colOff>1038225</xdr:colOff>
      <xdr:row>12</xdr:row>
      <xdr:rowOff>38100</xdr:rowOff>
    </xdr:to>
    <xdr:sp macro="" textlink="">
      <xdr:nvSpPr>
        <xdr:cNvPr id="34" name="TextBox 33"/>
        <xdr:cNvSpPr txBox="1"/>
      </xdr:nvSpPr>
      <xdr:spPr>
        <a:xfrm>
          <a:off x="323850" y="59055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 name="Left Arrow 2"/>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4" name="Left Arrow 3"/>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5" name="TextBox 4"/>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6" name="TextBox 5"/>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66676</xdr:rowOff>
    </xdr:from>
    <xdr:to>
      <xdr:col>18</xdr:col>
      <xdr:colOff>219075</xdr:colOff>
      <xdr:row>23</xdr:row>
      <xdr:rowOff>152399</xdr:rowOff>
    </xdr:to>
    <xdr:sp macro="" textlink="">
      <xdr:nvSpPr>
        <xdr:cNvPr id="8" name="TextBox 7"/>
        <xdr:cNvSpPr txBox="1"/>
      </xdr:nvSpPr>
      <xdr:spPr>
        <a:xfrm>
          <a:off x="6181725" y="3543301"/>
          <a:ext cx="2114550" cy="74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editAs="oneCell">
    <xdr:from>
      <xdr:col>18</xdr:col>
      <xdr:colOff>246018</xdr:colOff>
      <xdr:row>11</xdr:row>
      <xdr:rowOff>28573</xdr:rowOff>
    </xdr:from>
    <xdr:to>
      <xdr:col>19</xdr:col>
      <xdr:colOff>7937</xdr:colOff>
      <xdr:row>13</xdr:row>
      <xdr:rowOff>180974</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3218" y="2124073"/>
          <a:ext cx="542969" cy="457201"/>
        </a:xfrm>
        <a:prstGeom prst="rect">
          <a:avLst/>
        </a:prstGeom>
      </xdr:spPr>
    </xdr:pic>
    <xdr:clientData/>
  </xdr:twoCellAnchor>
  <xdr:twoCellAnchor>
    <xdr:from>
      <xdr:col>22</xdr:col>
      <xdr:colOff>9525</xdr:colOff>
      <xdr:row>35</xdr:row>
      <xdr:rowOff>180974</xdr:rowOff>
    </xdr:from>
    <xdr:to>
      <xdr:col>28</xdr:col>
      <xdr:colOff>542925</xdr:colOff>
      <xdr:row>42</xdr:row>
      <xdr:rowOff>0</xdr:rowOff>
    </xdr:to>
    <xdr:sp macro="" textlink="">
      <xdr:nvSpPr>
        <xdr:cNvPr id="10" name="TextBox 9"/>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11" name="TextBox 10"/>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12" name="TextBox 11"/>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14" name="TextBox 13"/>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xdr:from>
      <xdr:col>1</xdr:col>
      <xdr:colOff>9525</xdr:colOff>
      <xdr:row>100</xdr:row>
      <xdr:rowOff>0</xdr:rowOff>
    </xdr:from>
    <xdr:to>
      <xdr:col>2</xdr:col>
      <xdr:colOff>190500</xdr:colOff>
      <xdr:row>121</xdr:row>
      <xdr:rowOff>104776</xdr:rowOff>
    </xdr:to>
    <xdr:sp macro="" textlink="">
      <xdr:nvSpPr>
        <xdr:cNvPr id="15" name="TextBox 14"/>
        <xdr:cNvSpPr txBox="1"/>
      </xdr:nvSpPr>
      <xdr:spPr>
        <a:xfrm>
          <a:off x="314325"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47625</xdr:rowOff>
    </xdr:from>
    <xdr:to>
      <xdr:col>1</xdr:col>
      <xdr:colOff>1047750</xdr:colOff>
      <xdr:row>12</xdr:row>
      <xdr:rowOff>38100</xdr:rowOff>
    </xdr:to>
    <xdr:sp macro="" textlink="">
      <xdr:nvSpPr>
        <xdr:cNvPr id="17" name="TextBox 16"/>
        <xdr:cNvSpPr txBox="1"/>
      </xdr:nvSpPr>
      <xdr:spPr>
        <a:xfrm>
          <a:off x="333375" y="59055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2</xdr:col>
      <xdr:colOff>304799</xdr:colOff>
      <xdr:row>19</xdr:row>
      <xdr:rowOff>57147</xdr:rowOff>
    </xdr:from>
    <xdr:to>
      <xdr:col>5</xdr:col>
      <xdr:colOff>9524</xdr:colOff>
      <xdr:row>23</xdr:row>
      <xdr:rowOff>14285</xdr:rowOff>
    </xdr:to>
    <xdr:sp macro="" textlink="">
      <xdr:nvSpPr>
        <xdr:cNvPr id="10" name="Left Arrow 9"/>
        <xdr:cNvSpPr/>
      </xdr:nvSpPr>
      <xdr:spPr>
        <a:xfrm rot="10800000">
          <a:off x="1743074" y="3467097"/>
          <a:ext cx="542925" cy="68103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1" name="TextBox 1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2" name="TextBox 1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3" name="TextBox 1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4" name="TextBox 1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5" name="TextBox 1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7" name="TextBox 16"/>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8" name="TextBox 1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9" name="TextBox 1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0" name="TextBox 19"/>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1" name="TextBox 2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2" name="TextBox 2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3" name="TextBox 2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4" name="TextBox 2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5" name="TextBox 2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6" name="TextBox 2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27" name="Left Arrow 26"/>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8" name="TextBox 2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9" name="TextBox 2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57150</xdr:rowOff>
    </xdr:from>
    <xdr:to>
      <xdr:col>18</xdr:col>
      <xdr:colOff>257175</xdr:colOff>
      <xdr:row>23</xdr:row>
      <xdr:rowOff>152399</xdr:rowOff>
    </xdr:to>
    <xdr:sp macro="" textlink="">
      <xdr:nvSpPr>
        <xdr:cNvPr id="30" name="TextBox 29"/>
        <xdr:cNvSpPr txBox="1"/>
      </xdr:nvSpPr>
      <xdr:spPr>
        <a:xfrm>
          <a:off x="6181725" y="3533775"/>
          <a:ext cx="2152650"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31" name="TextBox 30"/>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32" name="TextBox 31"/>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33" name="TextBox 32"/>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35" name="TextBox 34"/>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238125</xdr:colOff>
      <xdr:row>11</xdr:row>
      <xdr:rowOff>0</xdr:rowOff>
    </xdr:from>
    <xdr:to>
      <xdr:col>19</xdr:col>
      <xdr:colOff>44</xdr:colOff>
      <xdr:row>13</xdr:row>
      <xdr:rowOff>171450</xdr:rowOff>
    </xdr:to>
    <xdr:pic>
      <xdr:nvPicPr>
        <xdr:cNvPr id="36" name="Picture 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2095500"/>
          <a:ext cx="542969" cy="476250"/>
        </a:xfrm>
        <a:prstGeom prst="rect">
          <a:avLst/>
        </a:prstGeom>
      </xdr:spPr>
    </xdr:pic>
    <xdr:clientData/>
  </xdr:twoCellAnchor>
  <xdr:twoCellAnchor>
    <xdr:from>
      <xdr:col>1</xdr:col>
      <xdr:colOff>9525</xdr:colOff>
      <xdr:row>99</xdr:row>
      <xdr:rowOff>171450</xdr:rowOff>
    </xdr:from>
    <xdr:to>
      <xdr:col>2</xdr:col>
      <xdr:colOff>190500</xdr:colOff>
      <xdr:row>121</xdr:row>
      <xdr:rowOff>95251</xdr:rowOff>
    </xdr:to>
    <xdr:sp macro="" textlink="">
      <xdr:nvSpPr>
        <xdr:cNvPr id="37" name="TextBox 36"/>
        <xdr:cNvSpPr txBox="1"/>
      </xdr:nvSpPr>
      <xdr:spPr>
        <a:xfrm>
          <a:off x="314325" y="1829752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57150</xdr:rowOff>
    </xdr:from>
    <xdr:to>
      <xdr:col>1</xdr:col>
      <xdr:colOff>1038225</xdr:colOff>
      <xdr:row>12</xdr:row>
      <xdr:rowOff>47625</xdr:rowOff>
    </xdr:to>
    <xdr:sp macro="" textlink="">
      <xdr:nvSpPr>
        <xdr:cNvPr id="34" name="TextBox 33"/>
        <xdr:cNvSpPr txBox="1"/>
      </xdr:nvSpPr>
      <xdr:spPr>
        <a:xfrm>
          <a:off x="323850" y="6000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2</xdr:col>
      <xdr:colOff>304799</xdr:colOff>
      <xdr:row>19</xdr:row>
      <xdr:rowOff>57147</xdr:rowOff>
    </xdr:from>
    <xdr:to>
      <xdr:col>5</xdr:col>
      <xdr:colOff>9524</xdr:colOff>
      <xdr:row>23</xdr:row>
      <xdr:rowOff>14285</xdr:rowOff>
    </xdr:to>
    <xdr:sp macro="" textlink="">
      <xdr:nvSpPr>
        <xdr:cNvPr id="10" name="Left Arrow 9"/>
        <xdr:cNvSpPr/>
      </xdr:nvSpPr>
      <xdr:spPr>
        <a:xfrm rot="10800000">
          <a:off x="1743074" y="3467097"/>
          <a:ext cx="542925" cy="68103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1" name="TextBox 1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2" name="TextBox 1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3" name="TextBox 1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4" name="TextBox 1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5" name="TextBox 1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7" name="TextBox 16"/>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8" name="TextBox 1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9" name="TextBox 1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0" name="TextBox 19"/>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1" name="TextBox 2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2" name="TextBox 2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3" name="TextBox 2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4" name="TextBox 2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5" name="TextBox 2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6" name="TextBox 2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27" name="Left Arrow 26"/>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8" name="TextBox 2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9" name="TextBox 2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38100</xdr:rowOff>
    </xdr:from>
    <xdr:to>
      <xdr:col>18</xdr:col>
      <xdr:colOff>238125</xdr:colOff>
      <xdr:row>23</xdr:row>
      <xdr:rowOff>152399</xdr:rowOff>
    </xdr:to>
    <xdr:sp macro="" textlink="">
      <xdr:nvSpPr>
        <xdr:cNvPr id="30" name="TextBox 29"/>
        <xdr:cNvSpPr txBox="1"/>
      </xdr:nvSpPr>
      <xdr:spPr>
        <a:xfrm>
          <a:off x="6181725" y="3514725"/>
          <a:ext cx="2133600" cy="77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31" name="TextBox 30"/>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32" name="TextBox 31"/>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33" name="TextBox 32"/>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35" name="TextBox 34"/>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238125</xdr:colOff>
      <xdr:row>11</xdr:row>
      <xdr:rowOff>0</xdr:rowOff>
    </xdr:from>
    <xdr:to>
      <xdr:col>19</xdr:col>
      <xdr:colOff>44</xdr:colOff>
      <xdr:row>14</xdr:row>
      <xdr:rowOff>0</xdr:rowOff>
    </xdr:to>
    <xdr:pic>
      <xdr:nvPicPr>
        <xdr:cNvPr id="36" name="Picture 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2095500"/>
          <a:ext cx="542969" cy="485775"/>
        </a:xfrm>
        <a:prstGeom prst="rect">
          <a:avLst/>
        </a:prstGeom>
      </xdr:spPr>
    </xdr:pic>
    <xdr:clientData/>
  </xdr:twoCellAnchor>
  <xdr:twoCellAnchor>
    <xdr:from>
      <xdr:col>0</xdr:col>
      <xdr:colOff>295275</xdr:colOff>
      <xdr:row>100</xdr:row>
      <xdr:rowOff>0</xdr:rowOff>
    </xdr:from>
    <xdr:to>
      <xdr:col>2</xdr:col>
      <xdr:colOff>171450</xdr:colOff>
      <xdr:row>121</xdr:row>
      <xdr:rowOff>104776</xdr:rowOff>
    </xdr:to>
    <xdr:sp macro="" textlink="">
      <xdr:nvSpPr>
        <xdr:cNvPr id="37" name="TextBox 36"/>
        <xdr:cNvSpPr txBox="1"/>
      </xdr:nvSpPr>
      <xdr:spPr>
        <a:xfrm>
          <a:off x="295275" y="18307050"/>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66675</xdr:rowOff>
    </xdr:from>
    <xdr:to>
      <xdr:col>1</xdr:col>
      <xdr:colOff>1038225</xdr:colOff>
      <xdr:row>12</xdr:row>
      <xdr:rowOff>57150</xdr:rowOff>
    </xdr:to>
    <xdr:sp macro="" textlink="">
      <xdr:nvSpPr>
        <xdr:cNvPr id="34" name="TextBox 33"/>
        <xdr:cNvSpPr txBox="1"/>
      </xdr:nvSpPr>
      <xdr:spPr>
        <a:xfrm>
          <a:off x="323850"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2</xdr:col>
      <xdr:colOff>304799</xdr:colOff>
      <xdr:row>19</xdr:row>
      <xdr:rowOff>57147</xdr:rowOff>
    </xdr:from>
    <xdr:to>
      <xdr:col>5</xdr:col>
      <xdr:colOff>9524</xdr:colOff>
      <xdr:row>23</xdr:row>
      <xdr:rowOff>14285</xdr:rowOff>
    </xdr:to>
    <xdr:sp macro="" textlink="">
      <xdr:nvSpPr>
        <xdr:cNvPr id="10" name="Left Arrow 9"/>
        <xdr:cNvSpPr/>
      </xdr:nvSpPr>
      <xdr:spPr>
        <a:xfrm rot="10800000">
          <a:off x="1743074" y="3467097"/>
          <a:ext cx="542925" cy="68103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1" name="TextBox 1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2" name="TextBox 1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3" name="TextBox 1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4" name="TextBox 1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5" name="TextBox 1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7" name="TextBox 16"/>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8" name="TextBox 1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9" name="TextBox 1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0" name="TextBox 19"/>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1" name="TextBox 20"/>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2" name="TextBox 21"/>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3" name="TextBox 2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4" name="TextBox 2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5" name="TextBox 2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6" name="TextBox 2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27" name="Left Arrow 26"/>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8" name="TextBox 27"/>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9" name="TextBox 28"/>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47624</xdr:rowOff>
    </xdr:from>
    <xdr:to>
      <xdr:col>18</xdr:col>
      <xdr:colOff>257175</xdr:colOff>
      <xdr:row>23</xdr:row>
      <xdr:rowOff>152398</xdr:rowOff>
    </xdr:to>
    <xdr:sp macro="" textlink="">
      <xdr:nvSpPr>
        <xdr:cNvPr id="30" name="TextBox 29"/>
        <xdr:cNvSpPr txBox="1"/>
      </xdr:nvSpPr>
      <xdr:spPr>
        <a:xfrm>
          <a:off x="6181725" y="3524249"/>
          <a:ext cx="215265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31" name="TextBox 30"/>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32" name="TextBox 31"/>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33" name="TextBox 32"/>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35" name="TextBox 34"/>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238125</xdr:colOff>
      <xdr:row>11</xdr:row>
      <xdr:rowOff>0</xdr:rowOff>
    </xdr:from>
    <xdr:to>
      <xdr:col>19</xdr:col>
      <xdr:colOff>44</xdr:colOff>
      <xdr:row>14</xdr:row>
      <xdr:rowOff>0</xdr:rowOff>
    </xdr:to>
    <xdr:pic>
      <xdr:nvPicPr>
        <xdr:cNvPr id="36" name="Picture 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2095500"/>
          <a:ext cx="542969" cy="485775"/>
        </a:xfrm>
        <a:prstGeom prst="rect">
          <a:avLst/>
        </a:prstGeom>
      </xdr:spPr>
    </xdr:pic>
    <xdr:clientData/>
  </xdr:twoCellAnchor>
  <xdr:twoCellAnchor>
    <xdr:from>
      <xdr:col>1</xdr:col>
      <xdr:colOff>9525</xdr:colOff>
      <xdr:row>100</xdr:row>
      <xdr:rowOff>9525</xdr:rowOff>
    </xdr:from>
    <xdr:to>
      <xdr:col>2</xdr:col>
      <xdr:colOff>190500</xdr:colOff>
      <xdr:row>121</xdr:row>
      <xdr:rowOff>114301</xdr:rowOff>
    </xdr:to>
    <xdr:sp macro="" textlink="">
      <xdr:nvSpPr>
        <xdr:cNvPr id="37" name="TextBox 36"/>
        <xdr:cNvSpPr txBox="1"/>
      </xdr:nvSpPr>
      <xdr:spPr>
        <a:xfrm>
          <a:off x="314325" y="183165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19050</xdr:colOff>
      <xdr:row>3</xdr:row>
      <xdr:rowOff>66675</xdr:rowOff>
    </xdr:from>
    <xdr:to>
      <xdr:col>1</xdr:col>
      <xdr:colOff>1038225</xdr:colOff>
      <xdr:row>12</xdr:row>
      <xdr:rowOff>57150</xdr:rowOff>
    </xdr:to>
    <xdr:sp macro="" textlink="">
      <xdr:nvSpPr>
        <xdr:cNvPr id="34" name="TextBox 33"/>
        <xdr:cNvSpPr txBox="1"/>
      </xdr:nvSpPr>
      <xdr:spPr>
        <a:xfrm>
          <a:off x="323850"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588645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2</xdr:col>
      <xdr:colOff>304799</xdr:colOff>
      <xdr:row>19</xdr:row>
      <xdr:rowOff>57147</xdr:rowOff>
    </xdr:from>
    <xdr:to>
      <xdr:col>5</xdr:col>
      <xdr:colOff>9524</xdr:colOff>
      <xdr:row>23</xdr:row>
      <xdr:rowOff>14285</xdr:rowOff>
    </xdr:to>
    <xdr:sp macro="" textlink="">
      <xdr:nvSpPr>
        <xdr:cNvPr id="5" name="Left Arrow 4"/>
        <xdr:cNvSpPr/>
      </xdr:nvSpPr>
      <xdr:spPr>
        <a:xfrm rot="10800000">
          <a:off x="1743074" y="3467097"/>
          <a:ext cx="542925" cy="68103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6" name="TextBox 5"/>
        <xdr:cNvSpPr txBox="1"/>
      </xdr:nvSpPr>
      <xdr:spPr>
        <a:xfrm>
          <a:off x="832485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7" name="TextBox 6"/>
        <xdr:cNvSpPr txBox="1"/>
      </xdr:nvSpPr>
      <xdr:spPr>
        <a:xfrm>
          <a:off x="593407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3" name="TextBox 12"/>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4" name="TextBox 13"/>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6" name="TextBox 1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0" name="TextBox 19"/>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1" name="TextBox 20"/>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3" name="TextBox 2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7" name="TextBox 26"/>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8" name="TextBox 27"/>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30" name="TextBox 29"/>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34" name="TextBox 33"/>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35" name="TextBox 34"/>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37" name="TextBox 36"/>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8" name="Left Arrow 37"/>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40" name="TextBox 39"/>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41" name="TextBox 40"/>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438149</xdr:colOff>
      <xdr:row>20</xdr:row>
      <xdr:rowOff>66674</xdr:rowOff>
    </xdr:from>
    <xdr:to>
      <xdr:col>18</xdr:col>
      <xdr:colOff>247649</xdr:colOff>
      <xdr:row>23</xdr:row>
      <xdr:rowOff>152398</xdr:rowOff>
    </xdr:to>
    <xdr:sp macro="" textlink="">
      <xdr:nvSpPr>
        <xdr:cNvPr id="43" name="TextBox 42"/>
        <xdr:cNvSpPr txBox="1"/>
      </xdr:nvSpPr>
      <xdr:spPr>
        <a:xfrm>
          <a:off x="6181724" y="3543299"/>
          <a:ext cx="2143125" cy="74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45" name="TextBox 44"/>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46" name="TextBox 45"/>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47" name="TextBox 46"/>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49" name="TextBox 48"/>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238125</xdr:colOff>
      <xdr:row>11</xdr:row>
      <xdr:rowOff>0</xdr:rowOff>
    </xdr:from>
    <xdr:to>
      <xdr:col>19</xdr:col>
      <xdr:colOff>44</xdr:colOff>
      <xdr:row>13</xdr:row>
      <xdr:rowOff>178058</xdr:rowOff>
    </xdr:to>
    <xdr:pic>
      <xdr:nvPicPr>
        <xdr:cNvPr id="50" name="Picture 4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2095500"/>
          <a:ext cx="542969" cy="482858"/>
        </a:xfrm>
        <a:prstGeom prst="rect">
          <a:avLst/>
        </a:prstGeom>
      </xdr:spPr>
    </xdr:pic>
    <xdr:clientData/>
  </xdr:twoCellAnchor>
  <xdr:twoCellAnchor>
    <xdr:from>
      <xdr:col>1</xdr:col>
      <xdr:colOff>0</xdr:colOff>
      <xdr:row>100</xdr:row>
      <xdr:rowOff>9525</xdr:rowOff>
    </xdr:from>
    <xdr:to>
      <xdr:col>2</xdr:col>
      <xdr:colOff>180975</xdr:colOff>
      <xdr:row>121</xdr:row>
      <xdr:rowOff>114301</xdr:rowOff>
    </xdr:to>
    <xdr:sp macro="" textlink="">
      <xdr:nvSpPr>
        <xdr:cNvPr id="32" name="TextBox 31"/>
        <xdr:cNvSpPr txBox="1"/>
      </xdr:nvSpPr>
      <xdr:spPr>
        <a:xfrm>
          <a:off x="304800" y="183165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57150</xdr:rowOff>
    </xdr:from>
    <xdr:to>
      <xdr:col>1</xdr:col>
      <xdr:colOff>1047750</xdr:colOff>
      <xdr:row>12</xdr:row>
      <xdr:rowOff>47625</xdr:rowOff>
    </xdr:to>
    <xdr:sp macro="" textlink="">
      <xdr:nvSpPr>
        <xdr:cNvPr id="31" name="TextBox 30"/>
        <xdr:cNvSpPr txBox="1"/>
      </xdr:nvSpPr>
      <xdr:spPr>
        <a:xfrm>
          <a:off x="333375" y="600075"/>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276225</xdr:colOff>
      <xdr:row>2</xdr:row>
      <xdr:rowOff>38100</xdr:rowOff>
    </xdr:from>
    <xdr:to>
      <xdr:col>20</xdr:col>
      <xdr:colOff>19050</xdr:colOff>
      <xdr:row>5</xdr:row>
      <xdr:rowOff>152400</xdr:rowOff>
    </xdr:to>
    <xdr:sp macro="" textlink="">
      <xdr:nvSpPr>
        <xdr:cNvPr id="2" name="TextBox 1"/>
        <xdr:cNvSpPr txBox="1"/>
      </xdr:nvSpPr>
      <xdr:spPr>
        <a:xfrm>
          <a:off x="588645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6" name="TextBox 5"/>
        <xdr:cNvSpPr txBox="1"/>
      </xdr:nvSpPr>
      <xdr:spPr>
        <a:xfrm>
          <a:off x="832485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7" name="TextBox 6"/>
        <xdr:cNvSpPr txBox="1"/>
      </xdr:nvSpPr>
      <xdr:spPr>
        <a:xfrm>
          <a:off x="593407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9" name="TextBox 8"/>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13" name="TextBox 12"/>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14" name="TextBox 13"/>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16" name="TextBox 15"/>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0" name="TextBox 19"/>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1" name="TextBox 20"/>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23" name="TextBox 22"/>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27" name="TextBox 26"/>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28" name="TextBox 27"/>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276225</xdr:colOff>
      <xdr:row>2</xdr:row>
      <xdr:rowOff>38100</xdr:rowOff>
    </xdr:from>
    <xdr:to>
      <xdr:col>20</xdr:col>
      <xdr:colOff>19050</xdr:colOff>
      <xdr:row>5</xdr:row>
      <xdr:rowOff>152400</xdr:rowOff>
    </xdr:to>
    <xdr:sp macro="" textlink="">
      <xdr:nvSpPr>
        <xdr:cNvPr id="30" name="TextBox 29"/>
        <xdr:cNvSpPr txBox="1"/>
      </xdr:nvSpPr>
      <xdr:spPr>
        <a:xfrm>
          <a:off x="6019800" y="400050"/>
          <a:ext cx="30003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rgbClr val="7C7676"/>
              </a:solidFill>
              <a:latin typeface="Swis721 BlkEx BT" panose="020B0907040502030204" pitchFamily="34" charset="0"/>
            </a:rPr>
            <a:t>INVOICE</a:t>
          </a:r>
        </a:p>
      </xdr:txBody>
    </xdr:sp>
    <xdr:clientData/>
  </xdr:twoCellAnchor>
  <xdr:twoCellAnchor>
    <xdr:from>
      <xdr:col>11</xdr:col>
      <xdr:colOff>38100</xdr:colOff>
      <xdr:row>19</xdr:row>
      <xdr:rowOff>38100</xdr:rowOff>
    </xdr:from>
    <xdr:to>
      <xdr:col>12</xdr:col>
      <xdr:colOff>447676</xdr:colOff>
      <xdr:row>23</xdr:row>
      <xdr:rowOff>14288</xdr:rowOff>
    </xdr:to>
    <xdr:sp macro="" textlink="">
      <xdr:nvSpPr>
        <xdr:cNvPr id="31" name="Left Arrow 30"/>
        <xdr:cNvSpPr/>
      </xdr:nvSpPr>
      <xdr:spPr>
        <a:xfrm>
          <a:off x="5610225" y="3448050"/>
          <a:ext cx="581026" cy="700088"/>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7C7676"/>
            </a:solidFill>
          </a:endParaRPr>
        </a:p>
      </xdr:txBody>
    </xdr:sp>
    <xdr:clientData/>
  </xdr:twoCellAnchor>
  <xdr:twoCellAnchor>
    <xdr:from>
      <xdr:col>2</xdr:col>
      <xdr:colOff>285749</xdr:colOff>
      <xdr:row>19</xdr:row>
      <xdr:rowOff>57147</xdr:rowOff>
    </xdr:from>
    <xdr:to>
      <xdr:col>4</xdr:col>
      <xdr:colOff>219074</xdr:colOff>
      <xdr:row>23</xdr:row>
      <xdr:rowOff>23810</xdr:rowOff>
    </xdr:to>
    <xdr:sp macro="" textlink="">
      <xdr:nvSpPr>
        <xdr:cNvPr id="32" name="Left Arrow 31"/>
        <xdr:cNvSpPr/>
      </xdr:nvSpPr>
      <xdr:spPr>
        <a:xfrm rot="10800000">
          <a:off x="1724024" y="3467097"/>
          <a:ext cx="542925" cy="690563"/>
        </a:xfrm>
        <a:prstGeom prst="lef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837D7D"/>
            </a:solidFill>
          </a:endParaRPr>
        </a:p>
      </xdr:txBody>
    </xdr:sp>
    <xdr:clientData/>
  </xdr:twoCellAnchor>
  <xdr:twoCellAnchor>
    <xdr:from>
      <xdr:col>18</xdr:col>
      <xdr:colOff>381000</xdr:colOff>
      <xdr:row>1</xdr:row>
      <xdr:rowOff>161925</xdr:rowOff>
    </xdr:from>
    <xdr:to>
      <xdr:col>19</xdr:col>
      <xdr:colOff>38100</xdr:colOff>
      <xdr:row>3</xdr:row>
      <xdr:rowOff>66675</xdr:rowOff>
    </xdr:to>
    <xdr:sp macro="" textlink="">
      <xdr:nvSpPr>
        <xdr:cNvPr id="33" name="TextBox 32"/>
        <xdr:cNvSpPr txBox="1"/>
      </xdr:nvSpPr>
      <xdr:spPr>
        <a:xfrm>
          <a:off x="8458200" y="342900"/>
          <a:ext cx="4381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837D7D"/>
              </a:solidFill>
            </a:rPr>
            <a:t>TM</a:t>
          </a:r>
        </a:p>
      </xdr:txBody>
    </xdr:sp>
    <xdr:clientData/>
  </xdr:twoCellAnchor>
  <xdr:twoCellAnchor>
    <xdr:from>
      <xdr:col>12</xdr:col>
      <xdr:colOff>323851</xdr:colOff>
      <xdr:row>1</xdr:row>
      <xdr:rowOff>142874</xdr:rowOff>
    </xdr:from>
    <xdr:to>
      <xdr:col>15</xdr:col>
      <xdr:colOff>1</xdr:colOff>
      <xdr:row>3</xdr:row>
      <xdr:rowOff>57149</xdr:rowOff>
    </xdr:to>
    <xdr:sp macro="" textlink="">
      <xdr:nvSpPr>
        <xdr:cNvPr id="34" name="TextBox 33"/>
        <xdr:cNvSpPr txBox="1"/>
      </xdr:nvSpPr>
      <xdr:spPr>
        <a:xfrm>
          <a:off x="6067426" y="323849"/>
          <a:ext cx="885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rgbClr val="7C7676"/>
              </a:solidFill>
              <a:latin typeface="Swis721 BlkEx BT" panose="020B0907040502030204" pitchFamily="34" charset="0"/>
            </a:rPr>
            <a:t>ArCH</a:t>
          </a:r>
        </a:p>
      </xdr:txBody>
    </xdr:sp>
    <xdr:clientData/>
  </xdr:twoCellAnchor>
  <xdr:twoCellAnchor>
    <xdr:from>
      <xdr:col>12</xdr:col>
      <xdr:colOff>438150</xdr:colOff>
      <xdr:row>20</xdr:row>
      <xdr:rowOff>38100</xdr:rowOff>
    </xdr:from>
    <xdr:to>
      <xdr:col>18</xdr:col>
      <xdr:colOff>219075</xdr:colOff>
      <xdr:row>23</xdr:row>
      <xdr:rowOff>152399</xdr:rowOff>
    </xdr:to>
    <xdr:sp macro="" textlink="">
      <xdr:nvSpPr>
        <xdr:cNvPr id="36" name="TextBox 35"/>
        <xdr:cNvSpPr txBox="1"/>
      </xdr:nvSpPr>
      <xdr:spPr>
        <a:xfrm>
          <a:off x="6181725" y="3514725"/>
          <a:ext cx="2114550" cy="77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Due = date we receive it.</a:t>
          </a:r>
          <a:r>
            <a:rPr lang="en-US" sz="950" baseline="0"/>
            <a:t>  Please mail payment within 5 days of receiving this invoice for this to happen; thank you.</a:t>
          </a:r>
          <a:endParaRPr lang="en-US" sz="950"/>
        </a:p>
      </xdr:txBody>
    </xdr:sp>
    <xdr:clientData/>
  </xdr:twoCellAnchor>
  <xdr:twoCellAnchor>
    <xdr:from>
      <xdr:col>22</xdr:col>
      <xdr:colOff>9525</xdr:colOff>
      <xdr:row>35</xdr:row>
      <xdr:rowOff>180974</xdr:rowOff>
    </xdr:from>
    <xdr:to>
      <xdr:col>28</xdr:col>
      <xdr:colOff>542925</xdr:colOff>
      <xdr:row>42</xdr:row>
      <xdr:rowOff>0</xdr:rowOff>
    </xdr:to>
    <xdr:sp macro="" textlink="">
      <xdr:nvSpPr>
        <xdr:cNvPr id="38" name="TextBox 37"/>
        <xdr:cNvSpPr txBox="1"/>
      </xdr:nvSpPr>
      <xdr:spPr>
        <a:xfrm>
          <a:off x="10229850" y="6581774"/>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fill in the rows of each day and services rendered on each day and the amount of hours per day in these blanks. What you enter has been precoded in </a:t>
          </a:r>
          <a:r>
            <a:rPr lang="en-US" sz="1100" baseline="0">
              <a:solidFill>
                <a:srgbClr val="101BF8"/>
              </a:solidFill>
            </a:rPr>
            <a:t>BLUE</a:t>
          </a:r>
          <a:r>
            <a:rPr lang="en-US" sz="1100" baseline="0"/>
            <a:t>.  A day can take up several rows, if necessary, but try to keep descriptions of work as simple as possible.</a:t>
          </a:r>
          <a:endParaRPr lang="en-US" sz="1100"/>
        </a:p>
      </xdr:txBody>
    </xdr:sp>
    <xdr:clientData/>
  </xdr:twoCellAnchor>
  <xdr:twoCellAnchor>
    <xdr:from>
      <xdr:col>22</xdr:col>
      <xdr:colOff>0</xdr:colOff>
      <xdr:row>3</xdr:row>
      <xdr:rowOff>0</xdr:rowOff>
    </xdr:from>
    <xdr:to>
      <xdr:col>27</xdr:col>
      <xdr:colOff>371475</xdr:colOff>
      <xdr:row>7</xdr:row>
      <xdr:rowOff>76200</xdr:rowOff>
    </xdr:to>
    <xdr:sp macro="" textlink="">
      <xdr:nvSpPr>
        <xdr:cNvPr id="39" name="TextBox 38"/>
        <xdr:cNvSpPr txBox="1"/>
      </xdr:nvSpPr>
      <xdr:spPr>
        <a:xfrm>
          <a:off x="10220325" y="542925"/>
          <a:ext cx="3419475" cy="800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Architect</a:t>
          </a:r>
          <a:r>
            <a:rPr lang="en-US" sz="1100" baseline="0"/>
            <a:t> only fill in the </a:t>
          </a:r>
          <a:r>
            <a:rPr lang="en-US" sz="1100" baseline="0">
              <a:solidFill>
                <a:srgbClr val="101BF8"/>
              </a:solidFill>
            </a:rPr>
            <a:t>BLUE</a:t>
          </a:r>
          <a:r>
            <a:rPr lang="en-US" sz="1100" baseline="0"/>
            <a:t> text (date of invoice, Invoice Service/Subject and Invoice#). </a:t>
          </a:r>
        </a:p>
        <a:p>
          <a:r>
            <a:rPr lang="en-US" sz="1100" baseline="0"/>
            <a:t>All other items are auto-filled from your Master Client Data on the LIST.</a:t>
          </a:r>
          <a:endParaRPr lang="en-US" sz="1100"/>
        </a:p>
      </xdr:txBody>
    </xdr:sp>
    <xdr:clientData/>
  </xdr:twoCellAnchor>
  <xdr:twoCellAnchor>
    <xdr:from>
      <xdr:col>22</xdr:col>
      <xdr:colOff>0</xdr:colOff>
      <xdr:row>15</xdr:row>
      <xdr:rowOff>0</xdr:rowOff>
    </xdr:from>
    <xdr:to>
      <xdr:col>28</xdr:col>
      <xdr:colOff>533400</xdr:colOff>
      <xdr:row>21</xdr:row>
      <xdr:rowOff>171451</xdr:rowOff>
    </xdr:to>
    <xdr:sp macro="" textlink="">
      <xdr:nvSpPr>
        <xdr:cNvPr id="40" name="TextBox 39"/>
        <xdr:cNvSpPr txBox="1"/>
      </xdr:nvSpPr>
      <xdr:spPr>
        <a:xfrm>
          <a:off x="10220325" y="2762250"/>
          <a:ext cx="4191000"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 This</a:t>
          </a:r>
          <a:r>
            <a:rPr lang="en-US" sz="1100" baseline="0"/>
            <a:t> section is totally automated, driven by the hours you enter in the invoice.  Don't change any formulas.  Even the dates due are automated.  Assuming you'd like to be paid within 10 days and your interest begins in 15 days.  Otherwise, you will need to adjust those formulas.  This invoice system coordinates with ArCH AOA (Architect-Owner Agreement).</a:t>
          </a:r>
          <a:endParaRPr lang="en-US" sz="1100"/>
        </a:p>
      </xdr:txBody>
    </xdr:sp>
    <xdr:clientData/>
  </xdr:twoCellAnchor>
  <xdr:twoCellAnchor>
    <xdr:from>
      <xdr:col>22</xdr:col>
      <xdr:colOff>0</xdr:colOff>
      <xdr:row>45</xdr:row>
      <xdr:rowOff>0</xdr:rowOff>
    </xdr:from>
    <xdr:to>
      <xdr:col>28</xdr:col>
      <xdr:colOff>533400</xdr:colOff>
      <xdr:row>49</xdr:row>
      <xdr:rowOff>142875</xdr:rowOff>
    </xdr:to>
    <xdr:sp macro="" textlink="">
      <xdr:nvSpPr>
        <xdr:cNvPr id="42" name="TextBox 41"/>
        <xdr:cNvSpPr txBox="1"/>
      </xdr:nvSpPr>
      <xdr:spPr>
        <a:xfrm>
          <a:off x="10220325" y="8210550"/>
          <a:ext cx="4191000"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&lt;---If you have many days in  your billing cycle, you may need to insert</a:t>
          </a:r>
        </a:p>
        <a:p>
          <a:r>
            <a:rPr lang="en-US" sz="1100"/>
            <a:t>additional rows, or delete rows.</a:t>
          </a:r>
          <a:r>
            <a:rPr lang="en-US" sz="1100" baseline="0"/>
            <a:t>  You can do that, as long as you don't delete rows with formulas in them, which you can typically see in </a:t>
          </a:r>
          <a:r>
            <a:rPr lang="en-US" sz="1100" baseline="0">
              <a:solidFill>
                <a:srgbClr val="FF0000"/>
              </a:solidFill>
            </a:rPr>
            <a:t>RED</a:t>
          </a:r>
          <a:r>
            <a:rPr lang="en-US" sz="1100" baseline="0"/>
            <a:t>.  Every day gets at least one row. </a:t>
          </a:r>
          <a:endParaRPr lang="en-US" sz="1100"/>
        </a:p>
      </xdr:txBody>
    </xdr:sp>
    <xdr:clientData/>
  </xdr:twoCellAnchor>
  <xdr:twoCellAnchor editAs="oneCell">
    <xdr:from>
      <xdr:col>18</xdr:col>
      <xdr:colOff>247650</xdr:colOff>
      <xdr:row>11</xdr:row>
      <xdr:rowOff>0</xdr:rowOff>
    </xdr:from>
    <xdr:to>
      <xdr:col>19</xdr:col>
      <xdr:colOff>9569</xdr:colOff>
      <xdr:row>13</xdr:row>
      <xdr:rowOff>178058</xdr:rowOff>
    </xdr:to>
    <xdr:pic>
      <xdr:nvPicPr>
        <xdr:cNvPr id="43" name="Picture 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4850" y="2095500"/>
          <a:ext cx="542969" cy="482858"/>
        </a:xfrm>
        <a:prstGeom prst="rect">
          <a:avLst/>
        </a:prstGeom>
      </xdr:spPr>
    </xdr:pic>
    <xdr:clientData/>
  </xdr:twoCellAnchor>
  <xdr:twoCellAnchor>
    <xdr:from>
      <xdr:col>1</xdr:col>
      <xdr:colOff>9525</xdr:colOff>
      <xdr:row>100</xdr:row>
      <xdr:rowOff>9525</xdr:rowOff>
    </xdr:from>
    <xdr:to>
      <xdr:col>2</xdr:col>
      <xdr:colOff>190500</xdr:colOff>
      <xdr:row>121</xdr:row>
      <xdr:rowOff>114301</xdr:rowOff>
    </xdr:to>
    <xdr:sp macro="" textlink="">
      <xdr:nvSpPr>
        <xdr:cNvPr id="35" name="TextBox 34"/>
        <xdr:cNvSpPr txBox="1"/>
      </xdr:nvSpPr>
      <xdr:spPr>
        <a:xfrm>
          <a:off x="314325" y="18316575"/>
          <a:ext cx="1314450" cy="39052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above</a:t>
          </a:r>
          <a:r>
            <a:rPr lang="en-US" sz="1100" baseline="0"/>
            <a:t> message/address block is auto-filled from your Master Firm Information on the LIST sheet.  You should not have to adjust anything.  Just keep your data fairly short on the LIST sheet. if anything doesn't fit, change the font on THIS sheet to be smaller, until it fits. You will also need to adjust all the other invoice formats with the same font change, if you have to change something.</a:t>
          </a:r>
          <a:endParaRPr lang="en-US" sz="1100"/>
        </a:p>
      </xdr:txBody>
    </xdr:sp>
    <xdr:clientData/>
  </xdr:twoCellAnchor>
  <xdr:twoCellAnchor>
    <xdr:from>
      <xdr:col>1</xdr:col>
      <xdr:colOff>28575</xdr:colOff>
      <xdr:row>3</xdr:row>
      <xdr:rowOff>66675</xdr:rowOff>
    </xdr:from>
    <xdr:to>
      <xdr:col>1</xdr:col>
      <xdr:colOff>1047750</xdr:colOff>
      <xdr:row>12</xdr:row>
      <xdr:rowOff>57150</xdr:rowOff>
    </xdr:to>
    <xdr:sp macro="" textlink="">
      <xdr:nvSpPr>
        <xdr:cNvPr id="29" name="TextBox 28"/>
        <xdr:cNvSpPr txBox="1"/>
      </xdr:nvSpPr>
      <xdr:spPr>
        <a:xfrm>
          <a:off x="333375" y="609600"/>
          <a:ext cx="1019175"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Architect</a:t>
          </a:r>
          <a:r>
            <a:rPr lang="en-US" sz="1100" baseline="0"/>
            <a:t> must insert logo here for his/her company</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rchomes.org/product/the-archforms-aoa-2015-architect-owner-agreement-2015-edition" TargetMode="External"/><Relationship Id="rId2" Type="http://schemas.openxmlformats.org/officeDocument/2006/relationships/hyperlink" Target="http://www.archomes.org/product/archourz" TargetMode="External"/><Relationship Id="rId1" Type="http://schemas.openxmlformats.org/officeDocument/2006/relationships/hyperlink" Target="http://www.archomes.org/product/archourz"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rchomes.org/product/archsuit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2"/>
  <sheetViews>
    <sheetView tabSelected="1" zoomScaleNormal="100" workbookViewId="0">
      <selection activeCell="AE39" sqref="AE39"/>
    </sheetView>
  </sheetViews>
  <sheetFormatPr defaultRowHeight="15" x14ac:dyDescent="0.25"/>
  <cols>
    <col min="1" max="1" width="11.28515625" customWidth="1"/>
    <col min="2" max="2" width="15.5703125" customWidth="1"/>
    <col min="3" max="4" width="12.7109375" bestFit="1" customWidth="1"/>
    <col min="5" max="5" width="13.42578125" customWidth="1"/>
    <col min="6" max="6" width="12.7109375" bestFit="1" customWidth="1"/>
    <col min="7" max="7" width="14.140625" bestFit="1" customWidth="1"/>
    <col min="8" max="8" width="12.85546875" customWidth="1"/>
    <col min="9" max="9" width="29" customWidth="1"/>
    <col min="10" max="10" width="14.28515625" bestFit="1" customWidth="1"/>
    <col min="11" max="11" width="11" bestFit="1" customWidth="1"/>
    <col min="12" max="12" width="11" customWidth="1"/>
    <col min="13" max="13" width="15" customWidth="1"/>
    <col min="14" max="14" width="13.140625" customWidth="1"/>
    <col min="15" max="15" width="10.85546875" customWidth="1"/>
    <col min="16" max="16" width="18.28515625" customWidth="1"/>
    <col min="17" max="17" width="11.28515625" customWidth="1"/>
    <col min="18" max="18" width="8.5703125" customWidth="1"/>
    <col min="19" max="19" width="3.85546875" customWidth="1"/>
    <col min="20" max="20" width="13.28515625" customWidth="1"/>
    <col min="21" max="21" width="13" customWidth="1"/>
    <col min="22" max="22" width="11.5703125" customWidth="1"/>
    <col min="23" max="23" width="14.85546875" customWidth="1"/>
    <col min="24" max="24" width="12.85546875" customWidth="1"/>
    <col min="25" max="25" width="14.42578125" customWidth="1"/>
    <col min="26" max="26" width="17.28515625" customWidth="1"/>
    <col min="27" max="27" width="10.42578125" customWidth="1"/>
    <col min="30" max="30" width="10.5703125" bestFit="1" customWidth="1"/>
  </cols>
  <sheetData>
    <row r="1" spans="1:31" ht="23.25" x14ac:dyDescent="0.35">
      <c r="A1" s="83"/>
      <c r="B1" s="384" t="str">
        <f>V55</f>
        <v>SMITH</v>
      </c>
      <c r="C1" s="385"/>
      <c r="D1" s="385"/>
      <c r="E1" s="149"/>
      <c r="F1" s="149"/>
      <c r="G1" s="149"/>
      <c r="H1" s="149"/>
      <c r="I1" s="149"/>
      <c r="J1" s="149"/>
      <c r="K1" s="149"/>
      <c r="L1" s="149"/>
      <c r="M1" s="149"/>
      <c r="N1" s="149"/>
      <c r="O1" s="149"/>
      <c r="P1" s="149"/>
      <c r="Q1" s="149"/>
      <c r="R1" s="149"/>
      <c r="S1" s="149"/>
      <c r="T1" s="410"/>
      <c r="U1" s="410"/>
      <c r="V1" s="410"/>
      <c r="W1" s="410"/>
      <c r="X1" s="410"/>
      <c r="Y1" s="410"/>
      <c r="Z1" s="410"/>
      <c r="AA1" s="411"/>
      <c r="AB1" s="1"/>
    </row>
    <row r="2" spans="1:31" ht="20.25" x14ac:dyDescent="0.3">
      <c r="A2" s="83"/>
      <c r="B2" s="385" t="s">
        <v>0</v>
      </c>
      <c r="C2" s="385"/>
      <c r="D2" s="385"/>
      <c r="E2" s="149"/>
      <c r="F2" s="149"/>
      <c r="G2" s="149"/>
      <c r="H2" s="149"/>
      <c r="I2" s="149"/>
      <c r="J2" s="149"/>
      <c r="K2" s="307"/>
      <c r="L2" s="307"/>
      <c r="M2" s="307"/>
      <c r="N2" s="307"/>
      <c r="O2" s="307"/>
      <c r="P2" s="307"/>
      <c r="Q2" s="307"/>
      <c r="R2" s="307"/>
      <c r="S2" s="307"/>
      <c r="T2" s="410"/>
      <c r="U2" s="410"/>
      <c r="V2" s="410"/>
      <c r="W2" s="410"/>
      <c r="X2" s="410"/>
      <c r="Y2" s="410"/>
      <c r="Z2" s="410"/>
      <c r="AA2" s="411"/>
      <c r="AB2" s="1"/>
    </row>
    <row r="3" spans="1:31" ht="20.25" x14ac:dyDescent="0.3">
      <c r="A3" s="83"/>
      <c r="B3" s="385"/>
      <c r="C3" s="385"/>
      <c r="D3" s="385"/>
      <c r="E3" s="149"/>
      <c r="F3" s="149"/>
      <c r="G3" s="149"/>
      <c r="H3" s="149"/>
      <c r="I3" s="149"/>
      <c r="J3" s="149"/>
      <c r="K3" s="307"/>
      <c r="L3" s="307"/>
      <c r="M3" s="307"/>
      <c r="N3" s="307"/>
      <c r="O3" s="307"/>
      <c r="P3" s="307"/>
      <c r="Q3" s="307"/>
      <c r="R3" s="307"/>
      <c r="S3" s="307"/>
      <c r="T3" s="410"/>
      <c r="U3" s="410"/>
      <c r="V3" s="410"/>
      <c r="W3" s="410"/>
      <c r="X3" s="410"/>
      <c r="Y3" s="410"/>
      <c r="Z3" s="410"/>
      <c r="AA3" s="412"/>
      <c r="AB3" s="1"/>
    </row>
    <row r="4" spans="1:31" ht="15.75" customHeight="1" x14ac:dyDescent="0.3">
      <c r="A4" s="83"/>
      <c r="B4" s="385"/>
      <c r="C4" s="385"/>
      <c r="D4" s="385"/>
      <c r="E4" s="149"/>
      <c r="F4" s="149"/>
      <c r="G4" s="149"/>
      <c r="H4" s="149"/>
      <c r="I4" s="149"/>
      <c r="J4" s="149"/>
      <c r="K4" s="307"/>
      <c r="L4" s="307"/>
      <c r="M4" s="307"/>
      <c r="N4" s="307"/>
      <c r="O4" s="386"/>
      <c r="P4" s="307"/>
      <c r="Q4" s="386" t="s">
        <v>205</v>
      </c>
      <c r="R4" s="307"/>
      <c r="S4" s="307"/>
      <c r="T4" s="410"/>
      <c r="U4" s="410"/>
      <c r="V4" s="410"/>
      <c r="W4" s="410"/>
      <c r="X4" s="410"/>
      <c r="Y4" s="410"/>
      <c r="Z4" s="410"/>
      <c r="AA4" s="412"/>
      <c r="AB4" s="1"/>
    </row>
    <row r="5" spans="1:31" ht="12.75" customHeight="1" x14ac:dyDescent="0.3">
      <c r="A5" s="83"/>
      <c r="B5" s="385"/>
      <c r="C5" s="385"/>
      <c r="D5" s="385"/>
      <c r="E5" s="149"/>
      <c r="F5" s="149"/>
      <c r="G5" s="149"/>
      <c r="H5" s="149"/>
      <c r="I5" s="149"/>
      <c r="J5" s="149"/>
      <c r="K5" s="307"/>
      <c r="L5" s="307"/>
      <c r="M5" s="307"/>
      <c r="N5" s="307"/>
      <c r="O5" s="318"/>
      <c r="P5" s="307"/>
      <c r="Q5" s="318" t="s">
        <v>384</v>
      </c>
      <c r="R5" s="307"/>
      <c r="S5" s="307"/>
      <c r="T5" s="413"/>
      <c r="U5" s="412"/>
      <c r="V5" s="412"/>
      <c r="W5" s="412"/>
      <c r="X5" s="412"/>
      <c r="Y5" s="410"/>
      <c r="Z5" s="412"/>
      <c r="AA5" s="412"/>
      <c r="AB5" s="83"/>
      <c r="AC5" s="83"/>
      <c r="AD5" s="83"/>
      <c r="AE5" s="83"/>
    </row>
    <row r="6" spans="1:31" s="83" customFormat="1" ht="13.5" customHeight="1" x14ac:dyDescent="0.3">
      <c r="B6" s="385"/>
      <c r="C6" s="385"/>
      <c r="D6" s="385"/>
      <c r="E6" s="149"/>
      <c r="F6" s="149"/>
      <c r="G6" s="149"/>
      <c r="H6" s="149"/>
      <c r="I6" s="149"/>
      <c r="J6" s="149"/>
      <c r="K6" s="307"/>
      <c r="L6" s="307"/>
      <c r="M6" s="307"/>
      <c r="N6" s="307"/>
      <c r="O6" s="319"/>
      <c r="P6" s="307"/>
      <c r="Q6" s="319" t="s">
        <v>206</v>
      </c>
      <c r="R6" s="307"/>
      <c r="S6" s="307"/>
      <c r="T6" s="413"/>
      <c r="U6" s="411"/>
      <c r="V6" s="411"/>
      <c r="W6" s="411"/>
      <c r="X6" s="411"/>
      <c r="Y6" s="413"/>
      <c r="Z6" s="411"/>
      <c r="AA6" s="411"/>
    </row>
    <row r="7" spans="1:31" ht="13.5" customHeight="1" x14ac:dyDescent="0.25">
      <c r="A7" s="83"/>
      <c r="B7" s="83"/>
      <c r="C7" s="83"/>
      <c r="D7" s="83"/>
      <c r="E7" s="83"/>
      <c r="F7" s="83"/>
      <c r="G7" s="83"/>
      <c r="H7" s="83"/>
      <c r="I7" s="83"/>
      <c r="J7" s="83"/>
      <c r="K7" s="83"/>
      <c r="L7" s="83"/>
      <c r="M7" s="83"/>
      <c r="N7" s="83"/>
      <c r="O7" s="83"/>
      <c r="P7" s="83"/>
      <c r="Q7" s="83"/>
      <c r="R7" s="83"/>
      <c r="S7" s="83"/>
      <c r="T7" s="383" t="s">
        <v>308</v>
      </c>
      <c r="U7" s="387"/>
      <c r="V7" s="387"/>
      <c r="W7" s="387"/>
      <c r="X7" s="387"/>
      <c r="Y7" s="387"/>
      <c r="Z7" s="146"/>
      <c r="AA7" s="1"/>
      <c r="AB7" s="83"/>
      <c r="AC7" s="83"/>
      <c r="AD7" s="83"/>
      <c r="AE7" s="83"/>
    </row>
    <row r="8" spans="1:31" ht="13.5" customHeight="1" x14ac:dyDescent="0.25">
      <c r="A8" s="83"/>
      <c r="B8" s="83"/>
      <c r="C8" s="83"/>
      <c r="D8" s="83"/>
      <c r="E8" s="83"/>
      <c r="F8" s="83"/>
      <c r="G8" s="83"/>
      <c r="H8" s="83"/>
      <c r="I8" s="83"/>
      <c r="J8" s="83"/>
      <c r="K8" s="83"/>
      <c r="L8" s="83"/>
      <c r="M8" s="83"/>
      <c r="N8" s="83"/>
      <c r="O8" s="83"/>
      <c r="P8" s="83"/>
      <c r="Q8" s="83"/>
      <c r="R8" s="83"/>
      <c r="S8" s="83"/>
      <c r="T8" s="383" t="s">
        <v>309</v>
      </c>
      <c r="U8" s="269"/>
      <c r="V8" s="387"/>
      <c r="W8" s="387"/>
      <c r="X8" s="387"/>
      <c r="Y8" s="387"/>
      <c r="Z8" s="146"/>
      <c r="AA8" s="1"/>
      <c r="AB8" s="83"/>
      <c r="AC8" s="83"/>
      <c r="AD8" s="83"/>
      <c r="AE8" s="83"/>
    </row>
    <row r="9" spans="1:31" ht="13.5" customHeight="1" x14ac:dyDescent="0.25">
      <c r="A9" s="83"/>
      <c r="B9" s="83"/>
      <c r="C9" s="83"/>
      <c r="D9" s="83"/>
      <c r="E9" s="83"/>
      <c r="F9" s="83"/>
      <c r="G9" s="83"/>
      <c r="H9" s="83"/>
      <c r="I9" s="83"/>
      <c r="J9" s="83"/>
      <c r="K9" s="83"/>
      <c r="L9" s="83"/>
      <c r="M9" s="83"/>
      <c r="N9" s="83"/>
      <c r="O9" s="83"/>
      <c r="P9" s="83"/>
      <c r="Q9" s="83"/>
      <c r="R9" s="83"/>
      <c r="S9" s="83"/>
      <c r="T9" s="278" t="s">
        <v>420</v>
      </c>
      <c r="U9" s="1"/>
      <c r="V9" s="1"/>
      <c r="W9" s="1"/>
      <c r="X9" s="1"/>
      <c r="Z9" s="139"/>
      <c r="AA9" s="1"/>
      <c r="AB9" s="83"/>
      <c r="AC9" s="83"/>
      <c r="AD9" s="83"/>
      <c r="AE9" s="83"/>
    </row>
    <row r="10" spans="1:31" ht="13.5" customHeight="1" x14ac:dyDescent="0.25">
      <c r="A10" s="83"/>
      <c r="B10" s="83"/>
      <c r="C10" s="83"/>
      <c r="D10" s="83"/>
      <c r="E10" s="83"/>
      <c r="F10" s="83"/>
      <c r="G10" s="83"/>
      <c r="H10" s="83"/>
      <c r="I10" s="83"/>
      <c r="J10" s="83"/>
      <c r="K10" s="83"/>
      <c r="L10" s="83"/>
      <c r="M10" s="83"/>
      <c r="N10" s="83"/>
      <c r="O10" s="83"/>
      <c r="P10" s="83"/>
      <c r="Q10" s="83"/>
      <c r="R10" s="83"/>
      <c r="S10" s="83"/>
      <c r="T10" s="83" t="s">
        <v>421</v>
      </c>
      <c r="U10" s="1"/>
      <c r="V10" s="1"/>
      <c r="W10" s="1"/>
      <c r="X10" s="1"/>
      <c r="Z10" s="1"/>
      <c r="AA10" s="1"/>
      <c r="AB10" s="83"/>
      <c r="AC10" s="83"/>
      <c r="AD10" s="83"/>
      <c r="AE10" s="83"/>
    </row>
    <row r="11" spans="1:31" ht="3" customHeight="1" x14ac:dyDescent="0.25">
      <c r="V11" s="1"/>
      <c r="W11" s="1"/>
      <c r="X11" s="1"/>
      <c r="Y11" s="1"/>
      <c r="Z11" s="1"/>
      <c r="AA11" s="1"/>
      <c r="AB11" s="83"/>
      <c r="AC11" s="83"/>
      <c r="AD11" s="83"/>
      <c r="AE11" s="83"/>
    </row>
    <row r="12" spans="1:31" x14ac:dyDescent="0.25">
      <c r="B12" s="276" t="s">
        <v>295</v>
      </c>
      <c r="C12" s="276"/>
      <c r="D12" s="276"/>
      <c r="E12" s="276"/>
      <c r="F12" s="276"/>
      <c r="G12" s="276"/>
      <c r="H12" s="1"/>
      <c r="J12" s="276" t="s">
        <v>293</v>
      </c>
      <c r="K12" s="276"/>
      <c r="L12" s="276"/>
      <c r="M12" s="276"/>
      <c r="N12" s="276"/>
      <c r="O12" s="276"/>
      <c r="T12" s="276" t="s">
        <v>292</v>
      </c>
      <c r="U12" s="307"/>
      <c r="V12" s="307"/>
      <c r="W12" s="307"/>
      <c r="X12" s="307"/>
      <c r="Y12" s="307"/>
      <c r="Z12" s="307"/>
      <c r="AA12" s="307"/>
      <c r="AB12" s="83"/>
      <c r="AC12" s="83"/>
      <c r="AD12" s="83"/>
      <c r="AE12" s="83"/>
    </row>
    <row r="13" spans="1:31" ht="20.25" x14ac:dyDescent="0.3">
      <c r="B13" s="11" t="s">
        <v>30</v>
      </c>
      <c r="C13" s="277"/>
      <c r="D13" s="277"/>
      <c r="E13" s="12"/>
      <c r="F13" s="12"/>
      <c r="G13" s="13"/>
      <c r="H13" s="1"/>
      <c r="J13" s="279">
        <f>T50</f>
        <v>644860</v>
      </c>
      <c r="K13" s="280" t="s">
        <v>66</v>
      </c>
      <c r="L13" s="280"/>
      <c r="M13" s="280"/>
      <c r="N13" s="280"/>
      <c r="O13" s="281"/>
      <c r="T13" s="73" t="s">
        <v>332</v>
      </c>
      <c r="U13" s="104"/>
      <c r="V13" s="104"/>
      <c r="W13" s="104"/>
      <c r="X13" s="104"/>
      <c r="Y13" s="104"/>
      <c r="Z13" s="104"/>
      <c r="AA13" s="105"/>
      <c r="AB13" s="83"/>
      <c r="AC13" s="83"/>
      <c r="AD13" s="83"/>
      <c r="AE13" s="83"/>
    </row>
    <row r="14" spans="1:31" x14ac:dyDescent="0.25">
      <c r="B14" s="36">
        <v>350000</v>
      </c>
      <c r="C14" s="37"/>
      <c r="D14" s="36">
        <v>500000</v>
      </c>
      <c r="E14" s="37"/>
      <c r="F14" s="36">
        <v>640000</v>
      </c>
      <c r="G14" s="37"/>
      <c r="J14" s="275">
        <v>0.08</v>
      </c>
      <c r="K14" s="104" t="s">
        <v>294</v>
      </c>
      <c r="L14" s="104"/>
      <c r="M14" s="104"/>
      <c r="N14" s="104"/>
      <c r="O14" s="105"/>
      <c r="T14" s="27"/>
      <c r="U14" s="83"/>
      <c r="V14" s="235" t="s">
        <v>162</v>
      </c>
      <c r="W14" s="235" t="s">
        <v>163</v>
      </c>
      <c r="X14" s="83" t="s">
        <v>164</v>
      </c>
      <c r="Y14" s="83"/>
      <c r="Z14" s="83"/>
      <c r="AA14" s="106"/>
      <c r="AB14" s="83"/>
      <c r="AC14" s="83"/>
      <c r="AD14" s="83"/>
      <c r="AE14" s="83"/>
    </row>
    <row r="15" spans="1:31" x14ac:dyDescent="0.25">
      <c r="B15" s="38">
        <v>0.08</v>
      </c>
      <c r="C15" s="39">
        <v>0.1</v>
      </c>
      <c r="D15" s="38">
        <v>0.08</v>
      </c>
      <c r="E15" s="39">
        <v>0.1</v>
      </c>
      <c r="F15" s="38">
        <v>0.08</v>
      </c>
      <c r="G15" s="39">
        <v>0.1</v>
      </c>
      <c r="J15" s="282">
        <f>J13*J14</f>
        <v>51588.800000000003</v>
      </c>
      <c r="K15" s="32" t="s">
        <v>296</v>
      </c>
      <c r="L15" s="32"/>
      <c r="M15" s="32"/>
      <c r="N15" s="32"/>
      <c r="O15" s="107"/>
      <c r="T15" s="309" t="s">
        <v>207</v>
      </c>
      <c r="U15" s="280"/>
      <c r="V15" s="280"/>
      <c r="W15" s="310"/>
      <c r="X15" s="311"/>
      <c r="Y15" s="312" t="s">
        <v>323</v>
      </c>
      <c r="Z15" s="395" t="s">
        <v>406</v>
      </c>
      <c r="AA15" s="106"/>
      <c r="AB15" s="83"/>
      <c r="AC15" s="83"/>
      <c r="AD15" s="83"/>
      <c r="AE15" s="83"/>
    </row>
    <row r="16" spans="1:31" x14ac:dyDescent="0.25">
      <c r="B16" s="38"/>
      <c r="C16" s="39"/>
      <c r="D16" s="38"/>
      <c r="E16" s="39"/>
      <c r="F16" s="38"/>
      <c r="G16" s="39"/>
      <c r="J16" s="275">
        <v>0.1</v>
      </c>
      <c r="K16" s="104" t="s">
        <v>294</v>
      </c>
      <c r="L16" s="104"/>
      <c r="M16" s="104"/>
      <c r="N16" s="104"/>
      <c r="O16" s="105"/>
      <c r="T16" s="244" t="s">
        <v>165</v>
      </c>
      <c r="U16" s="83"/>
      <c r="V16" s="83"/>
      <c r="W16" s="83"/>
      <c r="X16" s="106"/>
      <c r="Y16" s="296" t="s">
        <v>219</v>
      </c>
      <c r="Z16" s="395" t="s">
        <v>407</v>
      </c>
      <c r="AA16" s="106"/>
      <c r="AB16" s="83"/>
      <c r="AC16" s="83"/>
      <c r="AD16" s="83"/>
      <c r="AE16" s="83"/>
    </row>
    <row r="17" spans="2:31" x14ac:dyDescent="0.25">
      <c r="B17" s="6">
        <f>B15*B14</f>
        <v>28000</v>
      </c>
      <c r="C17" s="7">
        <f>C15*B14</f>
        <v>35000</v>
      </c>
      <c r="D17" s="6">
        <f>D15*D14</f>
        <v>40000</v>
      </c>
      <c r="E17" s="7">
        <f>E15*D14</f>
        <v>50000</v>
      </c>
      <c r="F17" s="6">
        <f>F15*F14</f>
        <v>51200</v>
      </c>
      <c r="G17" s="7">
        <f>G15*F14</f>
        <v>64000</v>
      </c>
      <c r="J17" s="282">
        <f>J13*J16</f>
        <v>64486</v>
      </c>
      <c r="K17" s="32" t="s">
        <v>297</v>
      </c>
      <c r="L17" s="32"/>
      <c r="M17" s="32"/>
      <c r="N17" s="32"/>
      <c r="O17" s="107"/>
      <c r="T17" s="27" t="s">
        <v>167</v>
      </c>
      <c r="U17" s="83"/>
      <c r="V17" s="238">
        <v>2473</v>
      </c>
      <c r="W17" s="236">
        <v>125</v>
      </c>
      <c r="X17" s="314">
        <f>V17*W17</f>
        <v>309125</v>
      </c>
      <c r="Y17" s="296" t="s">
        <v>224</v>
      </c>
      <c r="Z17" s="395" t="s">
        <v>408</v>
      </c>
      <c r="AA17" s="106"/>
      <c r="AB17" s="83"/>
      <c r="AC17" s="83"/>
      <c r="AD17" s="83"/>
      <c r="AE17" s="83"/>
    </row>
    <row r="18" spans="2:31" x14ac:dyDescent="0.25">
      <c r="B18" s="300" t="s">
        <v>302</v>
      </c>
      <c r="C18" s="301"/>
      <c r="D18" s="301"/>
      <c r="E18" s="301"/>
      <c r="F18" s="301"/>
      <c r="G18" s="302"/>
      <c r="J18" s="275">
        <v>0.12</v>
      </c>
      <c r="K18" s="104" t="s">
        <v>298</v>
      </c>
      <c r="L18" s="104"/>
      <c r="M18" s="104"/>
      <c r="N18" s="104"/>
      <c r="O18" s="105"/>
      <c r="T18" s="27" t="s">
        <v>166</v>
      </c>
      <c r="U18" s="83"/>
      <c r="V18" s="238">
        <v>314</v>
      </c>
      <c r="W18" s="236">
        <v>300</v>
      </c>
      <c r="X18" s="314">
        <f>V18*W18</f>
        <v>94200</v>
      </c>
      <c r="Y18" s="296" t="s">
        <v>220</v>
      </c>
      <c r="Z18" s="395" t="s">
        <v>409</v>
      </c>
      <c r="AA18" s="106"/>
      <c r="AB18" s="83"/>
      <c r="AC18" s="83"/>
      <c r="AD18" s="83"/>
      <c r="AE18" s="83"/>
    </row>
    <row r="19" spans="2:31" x14ac:dyDescent="0.25">
      <c r="B19" s="303" t="s">
        <v>303</v>
      </c>
      <c r="C19" s="265"/>
      <c r="D19" s="265"/>
      <c r="E19" s="265"/>
      <c r="F19" s="265"/>
      <c r="G19" s="118"/>
      <c r="J19" s="273">
        <f>J13*J18</f>
        <v>77383.199999999997</v>
      </c>
      <c r="K19" s="32" t="s">
        <v>299</v>
      </c>
      <c r="L19" s="32"/>
      <c r="M19" s="32"/>
      <c r="N19" s="32"/>
      <c r="O19" s="107"/>
      <c r="T19" s="27" t="s">
        <v>168</v>
      </c>
      <c r="U19" s="83"/>
      <c r="V19" s="115">
        <v>491</v>
      </c>
      <c r="W19" s="236">
        <v>45</v>
      </c>
      <c r="X19" s="315">
        <f>V19*W19</f>
        <v>22095</v>
      </c>
      <c r="Y19" s="296" t="s">
        <v>221</v>
      </c>
      <c r="Z19" s="83" t="s">
        <v>410</v>
      </c>
      <c r="AA19" s="106"/>
      <c r="AB19" s="83"/>
      <c r="AC19" s="83"/>
      <c r="AD19" s="83"/>
      <c r="AE19" s="83"/>
    </row>
    <row r="20" spans="2:31" x14ac:dyDescent="0.25">
      <c r="B20" s="303" t="s">
        <v>304</v>
      </c>
      <c r="C20" s="265"/>
      <c r="D20" s="265"/>
      <c r="E20" s="265"/>
      <c r="F20" s="265"/>
      <c r="G20" s="118"/>
      <c r="J20" s="275">
        <v>0.15</v>
      </c>
      <c r="K20" s="104" t="s">
        <v>276</v>
      </c>
      <c r="L20" s="104"/>
      <c r="M20" s="104"/>
      <c r="N20" s="104"/>
      <c r="O20" s="105"/>
      <c r="T20" s="256" t="s">
        <v>169</v>
      </c>
      <c r="U20" s="83"/>
      <c r="V20" s="242">
        <v>200</v>
      </c>
      <c r="W20" s="243">
        <v>15</v>
      </c>
      <c r="X20" s="316">
        <f>V20*W20</f>
        <v>3000</v>
      </c>
      <c r="Y20" s="296" t="s">
        <v>222</v>
      </c>
      <c r="Z20" s="83" t="s">
        <v>411</v>
      </c>
      <c r="AA20" s="106"/>
      <c r="AB20" s="83"/>
      <c r="AC20" s="83"/>
      <c r="AD20" s="83"/>
      <c r="AE20" s="83"/>
    </row>
    <row r="21" spans="2:31" x14ac:dyDescent="0.25">
      <c r="B21" s="303" t="s">
        <v>305</v>
      </c>
      <c r="C21" s="265"/>
      <c r="D21" s="265"/>
      <c r="E21" s="265"/>
      <c r="F21" s="265"/>
      <c r="G21" s="118"/>
      <c r="J21" s="274">
        <f>J13*J20</f>
        <v>96729</v>
      </c>
      <c r="K21" s="32" t="s">
        <v>300</v>
      </c>
      <c r="L21" s="32"/>
      <c r="M21" s="32"/>
      <c r="N21" s="32"/>
      <c r="O21" s="107"/>
      <c r="T21" s="256" t="s">
        <v>170</v>
      </c>
      <c r="U21" s="83"/>
      <c r="V21" s="242">
        <v>62</v>
      </c>
      <c r="W21" s="243">
        <v>25</v>
      </c>
      <c r="X21" s="316">
        <f>V21*W21</f>
        <v>1550</v>
      </c>
      <c r="Y21" s="313" t="s">
        <v>223</v>
      </c>
      <c r="Z21" s="83" t="s">
        <v>412</v>
      </c>
      <c r="AA21" s="106"/>
      <c r="AB21" s="83"/>
      <c r="AC21" s="83"/>
      <c r="AD21" s="83"/>
      <c r="AE21" s="83"/>
    </row>
    <row r="22" spans="2:31" x14ac:dyDescent="0.25">
      <c r="B22" s="303" t="s">
        <v>306</v>
      </c>
      <c r="C22" s="265"/>
      <c r="D22" s="265"/>
      <c r="E22" s="265"/>
      <c r="F22" s="265"/>
      <c r="G22" s="118"/>
      <c r="J22" s="283">
        <v>0.2</v>
      </c>
      <c r="K22" s="83" t="s">
        <v>276</v>
      </c>
      <c r="L22" s="83"/>
      <c r="M22" s="83"/>
      <c r="N22" s="83"/>
      <c r="O22" s="106"/>
      <c r="T22" s="256" t="s">
        <v>176</v>
      </c>
      <c r="U22" s="83"/>
      <c r="V22" s="242" t="s">
        <v>146</v>
      </c>
      <c r="W22" s="243"/>
      <c r="X22" s="317">
        <v>22000</v>
      </c>
      <c r="Z22" s="83" t="s">
        <v>413</v>
      </c>
      <c r="AA22" s="106"/>
      <c r="AB22" s="83"/>
      <c r="AC22" s="83"/>
      <c r="AD22" s="83"/>
      <c r="AE22" s="83"/>
    </row>
    <row r="23" spans="2:31" x14ac:dyDescent="0.25">
      <c r="B23" s="304" t="s">
        <v>307</v>
      </c>
      <c r="C23" s="266"/>
      <c r="D23" s="266"/>
      <c r="E23" s="266"/>
      <c r="F23" s="266"/>
      <c r="G23" s="119"/>
      <c r="J23" s="274">
        <f>J13*J22</f>
        <v>128972</v>
      </c>
      <c r="K23" s="32" t="s">
        <v>301</v>
      </c>
      <c r="L23" s="32"/>
      <c r="M23" s="32"/>
      <c r="N23" s="32"/>
      <c r="O23" s="107"/>
      <c r="T23" s="27" t="s">
        <v>195</v>
      </c>
      <c r="U23" s="83"/>
      <c r="V23" s="242" t="s">
        <v>146</v>
      </c>
      <c r="W23" s="243"/>
      <c r="X23" s="317">
        <v>10000</v>
      </c>
      <c r="Z23" s="407"/>
      <c r="AA23" s="408"/>
      <c r="AB23" s="83"/>
      <c r="AC23" s="83"/>
      <c r="AD23" s="83"/>
      <c r="AE23" s="83"/>
    </row>
    <row r="24" spans="2:31" x14ac:dyDescent="0.25">
      <c r="B24" s="1"/>
      <c r="C24" s="1"/>
      <c r="D24" s="9"/>
      <c r="E24" s="9"/>
      <c r="F24" s="9"/>
      <c r="G24" s="9"/>
      <c r="H24" s="9"/>
      <c r="J24" s="1"/>
      <c r="K24" s="1"/>
      <c r="L24" s="1"/>
      <c r="N24" s="83"/>
      <c r="O24" s="83"/>
      <c r="T24" s="256" t="s">
        <v>336</v>
      </c>
      <c r="U24" s="83"/>
      <c r="V24" s="83"/>
      <c r="W24" s="83"/>
      <c r="X24" s="404">
        <f t="shared" ref="X24:X28" si="0">V24*W24</f>
        <v>0</v>
      </c>
      <c r="Y24" s="402" t="s">
        <v>283</v>
      </c>
      <c r="Z24" s="271"/>
      <c r="AA24" s="408"/>
      <c r="AB24" s="83"/>
      <c r="AC24" s="83"/>
      <c r="AD24" s="83"/>
      <c r="AE24" s="83"/>
    </row>
    <row r="25" spans="2:31" x14ac:dyDescent="0.25">
      <c r="B25" s="276" t="s">
        <v>312</v>
      </c>
      <c r="C25" s="276"/>
      <c r="D25" s="276"/>
      <c r="E25" s="276"/>
      <c r="F25" s="276"/>
      <c r="G25" s="276"/>
      <c r="H25" s="284"/>
      <c r="I25" s="285"/>
      <c r="J25" s="276" t="s">
        <v>321</v>
      </c>
      <c r="K25" s="83"/>
      <c r="L25" s="276" t="s">
        <v>322</v>
      </c>
      <c r="M25" s="276"/>
      <c r="N25" s="276"/>
      <c r="O25" s="276"/>
      <c r="P25" s="276"/>
      <c r="Q25" s="276"/>
      <c r="T25" s="256" t="s">
        <v>336</v>
      </c>
      <c r="U25" s="83"/>
      <c r="V25" s="83"/>
      <c r="W25" s="83"/>
      <c r="X25" s="404">
        <f t="shared" si="0"/>
        <v>0</v>
      </c>
      <c r="Y25" s="403" t="s">
        <v>416</v>
      </c>
      <c r="Z25" s="272"/>
      <c r="AA25" s="408"/>
      <c r="AB25" s="83"/>
      <c r="AC25" s="83"/>
      <c r="AD25" s="83"/>
      <c r="AE25" s="83"/>
    </row>
    <row r="26" spans="2:31" x14ac:dyDescent="0.25">
      <c r="B26" s="289" t="s">
        <v>310</v>
      </c>
      <c r="C26" s="290" t="s">
        <v>282</v>
      </c>
      <c r="D26" s="290" t="s">
        <v>311</v>
      </c>
      <c r="E26" s="290" t="s">
        <v>2</v>
      </c>
      <c r="F26" s="291" t="s">
        <v>316</v>
      </c>
      <c r="G26" s="292" t="s">
        <v>317</v>
      </c>
      <c r="H26" s="240"/>
      <c r="I26" s="9"/>
      <c r="J26" s="261" t="s">
        <v>319</v>
      </c>
      <c r="K26" s="83"/>
      <c r="L26" s="270" t="s">
        <v>440</v>
      </c>
      <c r="M26" s="270"/>
      <c r="N26" s="270"/>
      <c r="O26" s="270"/>
      <c r="P26" s="270"/>
      <c r="Q26" s="270"/>
      <c r="T26" s="256" t="s">
        <v>336</v>
      </c>
      <c r="U26" s="83"/>
      <c r="V26" s="83"/>
      <c r="W26" s="83"/>
      <c r="X26" s="404">
        <f t="shared" si="0"/>
        <v>0</v>
      </c>
      <c r="Y26" s="403" t="s">
        <v>417</v>
      </c>
      <c r="Z26" s="272"/>
      <c r="AA26" s="106"/>
      <c r="AB26" s="83"/>
      <c r="AC26" s="83"/>
      <c r="AD26" s="83"/>
      <c r="AE26" s="83"/>
    </row>
    <row r="27" spans="2:31" x14ac:dyDescent="0.25">
      <c r="B27" s="293">
        <f>J13</f>
        <v>644860</v>
      </c>
      <c r="C27" s="267">
        <f>J97</f>
        <v>5.038888888888889E-4</v>
      </c>
      <c r="D27" s="268">
        <f>B27*C27</f>
        <v>324.93778888888892</v>
      </c>
      <c r="E27" s="264">
        <f>E38</f>
        <v>125</v>
      </c>
      <c r="F27" s="31">
        <f>E27*D27</f>
        <v>40617.223611111112</v>
      </c>
      <c r="G27" s="294">
        <f>F27/B27</f>
        <v>6.2986111111111118E-2</v>
      </c>
      <c r="H27" s="83"/>
      <c r="I27" s="9"/>
      <c r="J27" s="103" t="s">
        <v>320</v>
      </c>
      <c r="K27" s="83"/>
      <c r="L27" s="270" t="s">
        <v>441</v>
      </c>
      <c r="M27" s="270"/>
      <c r="N27" s="270"/>
      <c r="O27" s="270"/>
      <c r="P27" s="270"/>
      <c r="Q27" s="270"/>
      <c r="T27" s="256" t="s">
        <v>336</v>
      </c>
      <c r="U27" s="83"/>
      <c r="V27" s="83"/>
      <c r="W27" s="83"/>
      <c r="X27" s="404">
        <f t="shared" si="0"/>
        <v>0</v>
      </c>
      <c r="Y27" s="403" t="s">
        <v>414</v>
      </c>
      <c r="Z27" s="272"/>
      <c r="AA27" s="106"/>
      <c r="AB27" s="83"/>
      <c r="AC27" s="83"/>
      <c r="AD27" s="83"/>
      <c r="AE27" s="83"/>
    </row>
    <row r="28" spans="2:31" x14ac:dyDescent="0.25">
      <c r="B28" s="27"/>
      <c r="C28" s="287" t="s">
        <v>313</v>
      </c>
      <c r="D28" s="12"/>
      <c r="E28" s="83"/>
      <c r="F28" s="12"/>
      <c r="G28" s="106" t="s">
        <v>324</v>
      </c>
      <c r="H28" s="287"/>
      <c r="I28" s="9"/>
      <c r="J28" s="295">
        <v>125</v>
      </c>
      <c r="L28" s="270" t="s">
        <v>442</v>
      </c>
      <c r="M28" s="270"/>
      <c r="N28" s="270"/>
      <c r="O28" s="270"/>
      <c r="P28" s="270"/>
      <c r="Q28" s="270"/>
      <c r="T28" s="299" t="s">
        <v>336</v>
      </c>
      <c r="U28" s="32"/>
      <c r="V28" s="32"/>
      <c r="W28" s="32"/>
      <c r="X28" s="409">
        <f t="shared" si="0"/>
        <v>0</v>
      </c>
      <c r="Y28" s="403" t="s">
        <v>415</v>
      </c>
      <c r="Z28" s="272"/>
      <c r="AA28" s="106"/>
      <c r="AB28" s="83"/>
      <c r="AC28" s="83"/>
      <c r="AD28" s="83"/>
      <c r="AE28" s="83"/>
    </row>
    <row r="29" spans="2:31" x14ac:dyDescent="0.25">
      <c r="B29" s="27"/>
      <c r="C29" s="287" t="s">
        <v>314</v>
      </c>
      <c r="D29" s="12"/>
      <c r="E29" s="83"/>
      <c r="F29" s="83"/>
      <c r="G29" s="106" t="s">
        <v>325</v>
      </c>
      <c r="H29" s="287"/>
      <c r="I29" s="265"/>
      <c r="J29" s="103" t="s">
        <v>318</v>
      </c>
      <c r="K29" s="83"/>
      <c r="L29" s="270" t="s">
        <v>443</v>
      </c>
      <c r="M29" s="270"/>
      <c r="N29" s="270"/>
      <c r="O29" s="270"/>
      <c r="P29" s="270"/>
      <c r="Q29" s="270"/>
      <c r="T29" s="244" t="s">
        <v>171</v>
      </c>
      <c r="U29" s="83"/>
      <c r="V29" s="242"/>
      <c r="W29" s="243"/>
      <c r="X29" s="83"/>
      <c r="Y29" s="403" t="s">
        <v>284</v>
      </c>
      <c r="Z29" s="272"/>
      <c r="AA29" s="106"/>
      <c r="AB29" s="83"/>
      <c r="AC29" s="83"/>
      <c r="AD29" s="83"/>
      <c r="AE29" s="83"/>
    </row>
    <row r="30" spans="2:31" x14ac:dyDescent="0.25">
      <c r="B30" s="11"/>
      <c r="C30" s="287" t="s">
        <v>315</v>
      </c>
      <c r="D30" s="12"/>
      <c r="E30" s="83"/>
      <c r="F30" s="83"/>
      <c r="G30" s="106" t="s">
        <v>326</v>
      </c>
      <c r="H30" s="287"/>
      <c r="I30" s="83"/>
      <c r="J30" s="25"/>
      <c r="K30" s="83"/>
      <c r="L30" s="270" t="s">
        <v>444</v>
      </c>
      <c r="M30" s="270"/>
      <c r="N30" s="270"/>
      <c r="O30" s="270"/>
      <c r="P30" s="270"/>
      <c r="Q30" s="270"/>
      <c r="T30" s="27" t="s">
        <v>172</v>
      </c>
      <c r="U30" s="83"/>
      <c r="V30" s="242">
        <v>227</v>
      </c>
      <c r="W30" s="243">
        <v>125</v>
      </c>
      <c r="X30" s="404">
        <f>V30*W30</f>
        <v>28375</v>
      </c>
      <c r="Y30" s="414" t="s">
        <v>285</v>
      </c>
      <c r="Z30" s="272"/>
      <c r="AA30" s="106"/>
      <c r="AB30" s="83"/>
      <c r="AC30" s="83"/>
      <c r="AD30" s="83"/>
      <c r="AE30" s="83"/>
    </row>
    <row r="31" spans="2:31" x14ac:dyDescent="0.25">
      <c r="B31" s="298" t="s">
        <v>328</v>
      </c>
      <c r="C31" s="32"/>
      <c r="D31" s="32"/>
      <c r="E31" s="288"/>
      <c r="F31" s="32"/>
      <c r="G31" s="107" t="s">
        <v>327</v>
      </c>
      <c r="H31" s="83"/>
      <c r="I31" s="83"/>
      <c r="J31" s="26"/>
      <c r="K31" s="83"/>
      <c r="L31" s="270" t="s">
        <v>329</v>
      </c>
      <c r="M31" s="270"/>
      <c r="N31" s="270"/>
      <c r="O31" s="270"/>
      <c r="P31" s="270"/>
      <c r="Q31" s="270"/>
      <c r="T31" s="27" t="s">
        <v>166</v>
      </c>
      <c r="U31" s="83"/>
      <c r="V31" s="242">
        <v>307</v>
      </c>
      <c r="W31" s="243">
        <v>300</v>
      </c>
      <c r="X31" s="404">
        <f>V31*W31</f>
        <v>92100</v>
      </c>
      <c r="Y31" s="403" t="s">
        <v>422</v>
      </c>
      <c r="Z31" s="272"/>
      <c r="AA31" s="106"/>
      <c r="AB31" s="83"/>
      <c r="AC31" s="83"/>
      <c r="AD31" s="83"/>
      <c r="AE31" s="83"/>
    </row>
    <row r="32" spans="2:31" x14ac:dyDescent="0.25">
      <c r="B32" t="s">
        <v>439</v>
      </c>
      <c r="C32" s="83"/>
      <c r="D32" s="83"/>
      <c r="E32" s="287"/>
      <c r="F32" s="83"/>
      <c r="G32" s="83"/>
      <c r="H32" s="83"/>
      <c r="I32" s="83"/>
      <c r="J32" s="83"/>
      <c r="K32" s="83"/>
      <c r="L32" s="83"/>
      <c r="M32" s="83"/>
      <c r="N32" s="83"/>
      <c r="O32" s="83"/>
      <c r="P32" s="83"/>
      <c r="Q32" s="83"/>
      <c r="T32" s="27" t="s">
        <v>173</v>
      </c>
      <c r="U32" s="83"/>
      <c r="V32" s="242">
        <v>143</v>
      </c>
      <c r="W32" s="243">
        <v>25</v>
      </c>
      <c r="X32" s="404">
        <f>V32*W32</f>
        <v>3575</v>
      </c>
      <c r="Y32" s="403" t="s">
        <v>423</v>
      </c>
      <c r="Z32" s="272"/>
      <c r="AA32" s="106"/>
      <c r="AB32" s="83"/>
      <c r="AC32" s="83"/>
      <c r="AD32" s="83"/>
      <c r="AE32" s="83"/>
    </row>
    <row r="33" spans="1:31" x14ac:dyDescent="0.25">
      <c r="B33" t="s">
        <v>438</v>
      </c>
      <c r="C33" s="83"/>
      <c r="D33" s="83"/>
      <c r="E33" s="287"/>
      <c r="F33" s="83"/>
      <c r="G33" s="83"/>
      <c r="H33" s="83"/>
      <c r="I33" s="73" t="s">
        <v>418</v>
      </c>
      <c r="J33" s="104"/>
      <c r="K33" s="415" t="s">
        <v>419</v>
      </c>
      <c r="L33" s="104"/>
      <c r="M33" s="415" t="s">
        <v>405</v>
      </c>
      <c r="N33" s="104"/>
      <c r="O33" s="415" t="s">
        <v>428</v>
      </c>
      <c r="P33" s="104"/>
      <c r="Q33" s="105"/>
      <c r="T33" s="27" t="s">
        <v>175</v>
      </c>
      <c r="U33" s="83"/>
      <c r="V33" s="242" t="s">
        <v>146</v>
      </c>
      <c r="W33" s="243"/>
      <c r="X33" s="236">
        <v>15000</v>
      </c>
      <c r="Y33" s="405" t="s">
        <v>424</v>
      </c>
      <c r="Z33" s="297"/>
      <c r="AA33" s="106"/>
      <c r="AB33" s="83"/>
      <c r="AC33" s="83"/>
      <c r="AD33" s="83"/>
      <c r="AE33" s="83"/>
    </row>
    <row r="34" spans="1:31" x14ac:dyDescent="0.25">
      <c r="B34" t="s">
        <v>434</v>
      </c>
      <c r="G34" s="83"/>
      <c r="H34" s="83"/>
      <c r="I34" s="28" t="s">
        <v>429</v>
      </c>
      <c r="J34" s="32"/>
      <c r="K34" s="32"/>
      <c r="L34" s="32"/>
      <c r="M34" s="32"/>
      <c r="N34" s="32"/>
      <c r="O34" s="32"/>
      <c r="P34" s="32"/>
      <c r="Q34" s="107"/>
      <c r="T34" s="27" t="s">
        <v>196</v>
      </c>
      <c r="U34" s="12"/>
      <c r="V34" s="242">
        <v>2700</v>
      </c>
      <c r="W34" s="243">
        <v>1</v>
      </c>
      <c r="X34" s="316">
        <f>V34*W34</f>
        <v>2700</v>
      </c>
      <c r="AA34" s="106"/>
      <c r="AB34" s="83"/>
      <c r="AC34" s="83"/>
      <c r="AD34" s="83"/>
      <c r="AE34" s="83"/>
    </row>
    <row r="35" spans="1:31" ht="23.25" x14ac:dyDescent="0.35">
      <c r="B35" s="260" t="str">
        <f>B1</f>
        <v>SMITH</v>
      </c>
      <c r="C35" s="234"/>
      <c r="D35" s="234"/>
      <c r="E35" s="234"/>
      <c r="F35" s="234"/>
      <c r="G35" s="234"/>
      <c r="H35" s="234"/>
      <c r="I35" s="234"/>
      <c r="J35" s="234"/>
      <c r="K35" s="234"/>
      <c r="L35" s="234"/>
      <c r="M35" s="234"/>
      <c r="N35" s="83"/>
      <c r="O35" s="83"/>
      <c r="P35" s="83"/>
      <c r="Q35" s="83"/>
      <c r="T35" s="27" t="s">
        <v>197</v>
      </c>
      <c r="U35" s="12"/>
      <c r="V35" s="242">
        <v>2700</v>
      </c>
      <c r="W35" s="243">
        <v>3</v>
      </c>
      <c r="X35" s="404">
        <f>V35*W35</f>
        <v>8100</v>
      </c>
      <c r="Y35" s="402" t="s">
        <v>286</v>
      </c>
      <c r="Z35" s="271"/>
      <c r="AA35" s="106"/>
      <c r="AB35" s="83"/>
      <c r="AC35" s="83"/>
      <c r="AD35" s="83"/>
      <c r="AE35" s="83"/>
    </row>
    <row r="36" spans="1:31" ht="20.25" x14ac:dyDescent="0.3">
      <c r="B36" s="234" t="s">
        <v>0</v>
      </c>
      <c r="C36" s="234"/>
      <c r="D36" s="234"/>
      <c r="E36" s="234"/>
      <c r="F36" s="234"/>
      <c r="G36" s="234"/>
      <c r="H36" s="234"/>
      <c r="I36" s="234"/>
      <c r="J36" s="234"/>
      <c r="K36" s="234"/>
      <c r="L36" s="234"/>
      <c r="M36" s="234"/>
      <c r="N36" s="9"/>
      <c r="O36" s="9"/>
      <c r="T36" s="27" t="s">
        <v>198</v>
      </c>
      <c r="U36" s="83"/>
      <c r="V36" s="242">
        <v>1608</v>
      </c>
      <c r="W36" s="243">
        <v>5</v>
      </c>
      <c r="X36" s="404">
        <f>V36*W36</f>
        <v>8040</v>
      </c>
      <c r="Y36" s="403" t="s">
        <v>288</v>
      </c>
      <c r="Z36" s="272"/>
      <c r="AA36" s="106"/>
      <c r="AB36" s="83"/>
      <c r="AC36" s="83"/>
      <c r="AD36" s="83"/>
      <c r="AE36" s="83"/>
    </row>
    <row r="37" spans="1:31" x14ac:dyDescent="0.25">
      <c r="B37" s="20"/>
      <c r="C37" s="17"/>
      <c r="D37" s="2"/>
      <c r="E37" s="2"/>
      <c r="F37" s="3"/>
      <c r="G37" s="24"/>
      <c r="H37" s="10" t="s">
        <v>10</v>
      </c>
      <c r="I37" s="24" t="s">
        <v>13</v>
      </c>
      <c r="J37" s="10" t="s">
        <v>15</v>
      </c>
      <c r="K37" s="73"/>
      <c r="L37" s="75" t="s">
        <v>21</v>
      </c>
      <c r="M37" s="3" t="s">
        <v>10</v>
      </c>
      <c r="N37" s="9"/>
      <c r="O37" s="9"/>
      <c r="T37" s="27" t="s">
        <v>147</v>
      </c>
      <c r="U37" s="83" t="s">
        <v>174</v>
      </c>
      <c r="V37" s="242" t="s">
        <v>146</v>
      </c>
      <c r="W37" s="243"/>
      <c r="X37" s="236">
        <v>8000</v>
      </c>
      <c r="Y37" s="403" t="s">
        <v>289</v>
      </c>
      <c r="Z37" s="272"/>
      <c r="AA37" s="106"/>
      <c r="AB37" s="83"/>
      <c r="AC37" s="83"/>
      <c r="AD37" s="83"/>
      <c r="AE37" s="83"/>
    </row>
    <row r="38" spans="1:31" x14ac:dyDescent="0.25">
      <c r="B38" s="21"/>
      <c r="C38" s="18"/>
      <c r="D38" s="11"/>
      <c r="E38" s="323">
        <f>J28</f>
        <v>125</v>
      </c>
      <c r="F38" s="13" t="s">
        <v>6</v>
      </c>
      <c r="G38" s="25" t="s">
        <v>8</v>
      </c>
      <c r="H38" s="12" t="s">
        <v>11</v>
      </c>
      <c r="I38" s="25" t="s">
        <v>14</v>
      </c>
      <c r="J38" s="12" t="s">
        <v>9</v>
      </c>
      <c r="K38" s="74" t="s">
        <v>15</v>
      </c>
      <c r="L38" s="29" t="s">
        <v>22</v>
      </c>
      <c r="M38" s="13" t="s">
        <v>18</v>
      </c>
      <c r="N38" s="1"/>
      <c r="O38" s="1"/>
      <c r="T38" s="27" t="s">
        <v>148</v>
      </c>
      <c r="U38" s="83"/>
      <c r="V38" s="242" t="s">
        <v>146</v>
      </c>
      <c r="W38" s="243"/>
      <c r="X38" s="236">
        <v>0</v>
      </c>
      <c r="Y38" s="403" t="s">
        <v>290</v>
      </c>
      <c r="Z38" s="272"/>
      <c r="AA38" s="106"/>
      <c r="AB38" s="83"/>
      <c r="AC38" s="83"/>
      <c r="AD38" s="83"/>
      <c r="AE38" s="83"/>
    </row>
    <row r="39" spans="1:31" x14ac:dyDescent="0.25">
      <c r="B39" s="21" t="s">
        <v>3</v>
      </c>
      <c r="C39" s="18" t="s">
        <v>4</v>
      </c>
      <c r="D39" s="15" t="s">
        <v>5</v>
      </c>
      <c r="E39" s="11" t="s">
        <v>7</v>
      </c>
      <c r="F39" s="13"/>
      <c r="G39" s="25" t="s">
        <v>9</v>
      </c>
      <c r="H39" s="12" t="s">
        <v>12</v>
      </c>
      <c r="I39" s="25" t="s">
        <v>335</v>
      </c>
      <c r="J39" s="12" t="s">
        <v>16</v>
      </c>
      <c r="K39" s="33" t="s">
        <v>17</v>
      </c>
      <c r="L39" s="21" t="s">
        <v>20</v>
      </c>
      <c r="M39" s="13" t="s">
        <v>19</v>
      </c>
      <c r="N39" s="1"/>
      <c r="O39" s="1"/>
      <c r="T39" s="27" t="s">
        <v>149</v>
      </c>
      <c r="U39" s="83"/>
      <c r="V39" s="242" t="s">
        <v>146</v>
      </c>
      <c r="W39" s="243"/>
      <c r="X39" s="236">
        <v>1000</v>
      </c>
      <c r="Y39" s="403" t="s">
        <v>291</v>
      </c>
      <c r="Z39" s="272"/>
      <c r="AA39" s="106"/>
      <c r="AB39" s="83"/>
      <c r="AC39" s="83"/>
      <c r="AD39" s="83"/>
      <c r="AE39" s="83"/>
    </row>
    <row r="40" spans="1:31" x14ac:dyDescent="0.25">
      <c r="B40" s="416" t="s">
        <v>430</v>
      </c>
      <c r="C40" s="19"/>
      <c r="D40" s="4"/>
      <c r="E40" s="4"/>
      <c r="F40" s="5"/>
      <c r="G40" s="26"/>
      <c r="H40" s="14"/>
      <c r="I40" s="102" t="s">
        <v>334</v>
      </c>
      <c r="J40" s="14"/>
      <c r="K40" s="4"/>
      <c r="L40" s="66"/>
      <c r="M40" s="5"/>
      <c r="O40" s="1"/>
      <c r="P40" s="1"/>
      <c r="Q40" s="1"/>
      <c r="R40" s="1"/>
      <c r="S40" s="1"/>
      <c r="T40" s="239" t="s">
        <v>150</v>
      </c>
      <c r="U40" s="83"/>
      <c r="V40" s="242" t="s">
        <v>146</v>
      </c>
      <c r="W40" s="243"/>
      <c r="X40" s="236">
        <v>8000</v>
      </c>
      <c r="Y40" s="405" t="s">
        <v>287</v>
      </c>
      <c r="Z40" s="297"/>
      <c r="AA40" s="106"/>
      <c r="AB40" s="83"/>
      <c r="AC40" s="83"/>
      <c r="AD40" s="83"/>
      <c r="AE40" s="83"/>
    </row>
    <row r="41" spans="1:31" x14ac:dyDescent="0.25">
      <c r="B41" s="276" t="s">
        <v>358</v>
      </c>
      <c r="C41" s="276"/>
      <c r="D41" s="276"/>
      <c r="E41" s="276"/>
      <c r="F41" s="276"/>
      <c r="G41" s="276"/>
      <c r="H41" s="276"/>
      <c r="I41" s="276"/>
      <c r="J41" s="276"/>
      <c r="K41" s="276"/>
      <c r="L41" s="276"/>
      <c r="M41" s="276"/>
      <c r="O41" s="1"/>
      <c r="P41" s="1"/>
      <c r="Q41" s="1"/>
      <c r="R41" s="1"/>
      <c r="S41" s="1"/>
      <c r="T41" s="239"/>
      <c r="U41" s="83"/>
      <c r="V41" s="242"/>
      <c r="W41" s="243"/>
      <c r="X41" s="236"/>
      <c r="Y41" s="256"/>
      <c r="Z41" s="395"/>
      <c r="AA41" s="106"/>
      <c r="AB41" s="83"/>
      <c r="AC41" s="83"/>
      <c r="AD41" s="83"/>
      <c r="AE41" s="83"/>
    </row>
    <row r="42" spans="1:31" x14ac:dyDescent="0.25">
      <c r="B42" s="47" t="s">
        <v>36</v>
      </c>
      <c r="C42" s="48" t="s">
        <v>24</v>
      </c>
      <c r="D42" s="51" t="s">
        <v>24</v>
      </c>
      <c r="E42" s="51"/>
      <c r="F42" s="52"/>
      <c r="G42" s="47"/>
      <c r="H42" s="77">
        <v>1</v>
      </c>
      <c r="I42" s="50" t="s">
        <v>36</v>
      </c>
      <c r="J42" s="182" t="s">
        <v>403</v>
      </c>
      <c r="K42" s="49"/>
      <c r="L42" s="47"/>
      <c r="M42" s="57">
        <v>1</v>
      </c>
      <c r="N42" s="76" t="s">
        <v>58</v>
      </c>
      <c r="O42" s="1"/>
      <c r="P42" s="1"/>
      <c r="Q42" s="1"/>
      <c r="R42" s="1"/>
      <c r="S42" s="1"/>
      <c r="T42" s="11" t="s">
        <v>151</v>
      </c>
      <c r="U42" s="83"/>
      <c r="V42" s="238" t="s">
        <v>146</v>
      </c>
      <c r="W42" s="12"/>
      <c r="X42" s="236">
        <v>8000</v>
      </c>
      <c r="Y42" s="396" t="s">
        <v>404</v>
      </c>
      <c r="Z42" s="397"/>
      <c r="AA42" s="106"/>
      <c r="AB42" s="83"/>
      <c r="AC42" s="83"/>
      <c r="AD42" s="83"/>
      <c r="AE42" s="83"/>
    </row>
    <row r="43" spans="1:31" x14ac:dyDescent="0.25">
      <c r="B43" s="23" t="s">
        <v>23</v>
      </c>
      <c r="C43" s="16" t="s">
        <v>177</v>
      </c>
      <c r="D43" s="34" t="s">
        <v>24</v>
      </c>
      <c r="E43" s="120"/>
      <c r="F43" s="53"/>
      <c r="G43" s="44">
        <v>0</v>
      </c>
      <c r="H43" s="54">
        <f>E43+G43</f>
        <v>0</v>
      </c>
      <c r="I43" s="45"/>
      <c r="J43" s="183"/>
      <c r="K43" s="46"/>
      <c r="L43" s="46"/>
      <c r="M43" s="42">
        <f>H43</f>
        <v>0</v>
      </c>
      <c r="N43" s="76" t="s">
        <v>437</v>
      </c>
      <c r="O43" s="1"/>
      <c r="P43" s="1"/>
      <c r="Q43" s="1"/>
      <c r="R43" s="1"/>
      <c r="S43" s="1"/>
      <c r="T43" s="256" t="s">
        <v>336</v>
      </c>
      <c r="U43" s="83"/>
      <c r="V43" s="83"/>
      <c r="W43" s="83"/>
      <c r="X43" s="404">
        <f t="shared" ref="X43:X47" si="1">V43*W43</f>
        <v>0</v>
      </c>
      <c r="Y43" s="406" t="s">
        <v>405</v>
      </c>
      <c r="Z43" s="399"/>
      <c r="AA43" s="106"/>
      <c r="AB43" s="83"/>
      <c r="AC43" s="83"/>
      <c r="AD43" s="83"/>
      <c r="AE43" s="83"/>
    </row>
    <row r="44" spans="1:31" x14ac:dyDescent="0.25">
      <c r="B44" s="21"/>
      <c r="C44" s="8"/>
      <c r="D44" s="33" t="s">
        <v>178</v>
      </c>
      <c r="E44" s="55"/>
      <c r="F44" s="417" t="s">
        <v>435</v>
      </c>
      <c r="G44" s="40"/>
      <c r="H44" s="54"/>
      <c r="I44" s="45"/>
      <c r="J44" s="184"/>
      <c r="K44" s="46"/>
      <c r="L44" s="46"/>
      <c r="M44" s="42"/>
      <c r="N44" s="1" t="s">
        <v>340</v>
      </c>
      <c r="O44" s="1"/>
      <c r="P44" s="1"/>
      <c r="Q44" s="1"/>
      <c r="R44" s="1"/>
      <c r="S44" s="1"/>
      <c r="T44" s="256" t="s">
        <v>336</v>
      </c>
      <c r="U44" s="83"/>
      <c r="V44" s="83"/>
      <c r="W44" s="83"/>
      <c r="X44" s="316">
        <f t="shared" si="1"/>
        <v>0</v>
      </c>
      <c r="Y44" s="398" t="s">
        <v>425</v>
      </c>
      <c r="Z44" s="399"/>
      <c r="AA44" s="106"/>
      <c r="AB44" s="83"/>
      <c r="AC44" s="83"/>
      <c r="AD44" s="83"/>
      <c r="AE44" s="83"/>
    </row>
    <row r="45" spans="1:31" x14ac:dyDescent="0.25">
      <c r="B45" s="22"/>
      <c r="C45" s="19"/>
      <c r="D45" s="58"/>
      <c r="E45" s="59"/>
      <c r="F45" s="418" t="s">
        <v>436</v>
      </c>
      <c r="G45" s="61"/>
      <c r="H45" s="62"/>
      <c r="I45" s="63"/>
      <c r="J45" s="185"/>
      <c r="K45" s="64"/>
      <c r="L45" s="64"/>
      <c r="M45" s="65"/>
      <c r="N45" s="14" t="s">
        <v>341</v>
      </c>
      <c r="O45" s="14"/>
      <c r="P45" s="14"/>
      <c r="Q45" s="1"/>
      <c r="R45" s="1"/>
      <c r="S45" s="1"/>
      <c r="T45" s="256" t="s">
        <v>336</v>
      </c>
      <c r="U45" s="83"/>
      <c r="V45" s="83"/>
      <c r="W45" s="83"/>
      <c r="X45" s="316">
        <f t="shared" si="1"/>
        <v>0</v>
      </c>
      <c r="Y45" s="398" t="s">
        <v>426</v>
      </c>
      <c r="Z45" s="399"/>
      <c r="AA45" s="106"/>
      <c r="AB45" s="83"/>
      <c r="AC45" s="83"/>
      <c r="AD45" s="83"/>
      <c r="AE45" s="83"/>
    </row>
    <row r="46" spans="1:31" x14ac:dyDescent="0.25">
      <c r="A46" s="419">
        <v>1</v>
      </c>
      <c r="B46" s="46" t="str">
        <f>'1-Inv'!I13</f>
        <v>#2016-1</v>
      </c>
      <c r="C46" s="181">
        <f>'1-Inv'!H2</f>
        <v>42370</v>
      </c>
      <c r="D46" s="55">
        <f>'1-Inv'!S61</f>
        <v>0</v>
      </c>
      <c r="E46" s="198">
        <f>'1-Inv'!$S$62</f>
        <v>0</v>
      </c>
      <c r="F46" s="53"/>
      <c r="G46" s="179">
        <f>'1-Inv'!S69</f>
        <v>0</v>
      </c>
      <c r="H46" s="199">
        <f>'1-Inv'!$H$22</f>
        <v>0</v>
      </c>
      <c r="I46" s="45"/>
      <c r="J46" s="187" t="s">
        <v>225</v>
      </c>
      <c r="K46" s="46">
        <f>C46+10</f>
        <v>42380</v>
      </c>
      <c r="L46" s="46">
        <f>C46+15</f>
        <v>42385</v>
      </c>
      <c r="M46" s="42">
        <f>H46+M42</f>
        <v>1</v>
      </c>
      <c r="N46" s="1" t="s">
        <v>32</v>
      </c>
      <c r="O46" s="1"/>
      <c r="P46" s="1"/>
      <c r="Q46" s="1"/>
      <c r="R46" s="1"/>
      <c r="S46" s="1"/>
      <c r="T46" s="256" t="s">
        <v>336</v>
      </c>
      <c r="U46" s="83"/>
      <c r="V46" s="83"/>
      <c r="W46" s="83"/>
      <c r="X46" s="316">
        <f t="shared" si="1"/>
        <v>0</v>
      </c>
      <c r="Y46" s="398" t="s">
        <v>427</v>
      </c>
      <c r="Z46" s="399"/>
      <c r="AA46" s="106"/>
      <c r="AB46" s="83"/>
      <c r="AC46" s="83"/>
      <c r="AD46" s="83"/>
      <c r="AE46" s="83"/>
    </row>
    <row r="47" spans="1:31" x14ac:dyDescent="0.25">
      <c r="A47" s="419"/>
      <c r="B47" s="22"/>
      <c r="C47" s="19"/>
      <c r="D47" s="58"/>
      <c r="E47" s="59"/>
      <c r="F47" s="60"/>
      <c r="G47" s="61"/>
      <c r="H47" s="62"/>
      <c r="I47" s="322" t="str">
        <f>'1-Inv'!$H$37</f>
        <v>this is the summary of services description that can't be any longer than the words you see right here.</v>
      </c>
      <c r="J47" s="185"/>
      <c r="K47" s="64"/>
      <c r="L47" s="64"/>
      <c r="M47" s="65"/>
      <c r="N47" s="14" t="s">
        <v>342</v>
      </c>
      <c r="O47" s="14"/>
      <c r="P47" s="14"/>
      <c r="Q47" s="1"/>
      <c r="R47" s="1"/>
      <c r="S47" s="1"/>
      <c r="T47" s="256" t="s">
        <v>336</v>
      </c>
      <c r="U47" s="83"/>
      <c r="V47" s="83"/>
      <c r="W47" s="83"/>
      <c r="X47" s="316">
        <f t="shared" si="1"/>
        <v>0</v>
      </c>
      <c r="Y47" s="400"/>
      <c r="Z47" s="401"/>
      <c r="AA47" s="106"/>
      <c r="AB47" s="83"/>
      <c r="AC47" s="83"/>
      <c r="AD47" s="83"/>
      <c r="AE47" s="83"/>
    </row>
    <row r="48" spans="1:31" x14ac:dyDescent="0.25">
      <c r="A48" s="419">
        <f>A46+1</f>
        <v>2</v>
      </c>
      <c r="B48" s="197" t="str">
        <f>'2-inv'!I13</f>
        <v>#2016-2</v>
      </c>
      <c r="C48" s="181">
        <f>'2-inv'!H2</f>
        <v>42370</v>
      </c>
      <c r="D48" s="55">
        <f>'2-inv'!S61</f>
        <v>0</v>
      </c>
      <c r="E48" s="198">
        <f>'2-inv'!$S$62</f>
        <v>0</v>
      </c>
      <c r="F48" s="53"/>
      <c r="G48" s="179">
        <f>'2-inv'!S69</f>
        <v>0</v>
      </c>
      <c r="H48" s="199">
        <f>'2-inv'!$H$22</f>
        <v>0</v>
      </c>
      <c r="I48" s="45"/>
      <c r="J48" s="187" t="s">
        <v>225</v>
      </c>
      <c r="K48" s="46">
        <f>C48+10</f>
        <v>42380</v>
      </c>
      <c r="L48" s="46">
        <f>C48+15</f>
        <v>42385</v>
      </c>
      <c r="M48" s="42">
        <f>M46+H48</f>
        <v>1</v>
      </c>
      <c r="N48" s="1" t="s">
        <v>32</v>
      </c>
      <c r="O48" s="1"/>
      <c r="P48" s="1"/>
      <c r="Q48" s="1"/>
      <c r="R48" s="1"/>
      <c r="S48" s="1"/>
      <c r="T48" s="276" t="s">
        <v>333</v>
      </c>
      <c r="U48" s="276"/>
      <c r="V48" s="276"/>
      <c r="W48" s="276"/>
      <c r="X48" s="276"/>
      <c r="Y48" s="276"/>
      <c r="Z48" s="276"/>
      <c r="AA48" s="276"/>
      <c r="AB48" s="83"/>
      <c r="AC48" s="83"/>
      <c r="AD48" s="83"/>
      <c r="AE48" s="83"/>
    </row>
    <row r="49" spans="1:31" x14ac:dyDescent="0.25">
      <c r="A49" s="419"/>
      <c r="B49" s="22"/>
      <c r="C49" s="19"/>
      <c r="D49" s="58"/>
      <c r="E49" s="59"/>
      <c r="F49" s="60"/>
      <c r="G49" s="61"/>
      <c r="H49" s="62"/>
      <c r="I49" s="322" t="str">
        <f>'2-inv'!$H$37</f>
        <v>this is the summary of services description that can't be any longer than the words you see right here.</v>
      </c>
      <c r="J49" s="185"/>
      <c r="K49" s="64"/>
      <c r="L49" s="64"/>
      <c r="M49" s="65"/>
      <c r="N49" s="14" t="s">
        <v>342</v>
      </c>
      <c r="O49" s="14"/>
      <c r="P49" s="14"/>
      <c r="Q49" s="1"/>
      <c r="R49" s="1"/>
      <c r="S49" s="1"/>
      <c r="T49" s="388" t="s">
        <v>330</v>
      </c>
      <c r="U49" s="286" t="s">
        <v>331</v>
      </c>
      <c r="V49" s="83"/>
      <c r="W49" s="30" t="s">
        <v>387</v>
      </c>
      <c r="X49" s="83"/>
      <c r="Y49" s="83"/>
      <c r="Z49" s="83"/>
      <c r="AA49" s="106"/>
      <c r="AB49" s="83"/>
      <c r="AC49" s="83"/>
      <c r="AD49" s="83"/>
      <c r="AE49" s="83"/>
    </row>
    <row r="50" spans="1:31" x14ac:dyDescent="0.25">
      <c r="A50" s="419">
        <f>A48+1</f>
        <v>3</v>
      </c>
      <c r="B50" s="197" t="str">
        <f>'3-inv'!I13</f>
        <v>#2016-3</v>
      </c>
      <c r="C50" s="181">
        <f>'3-inv'!H2</f>
        <v>42370</v>
      </c>
      <c r="D50" s="55">
        <f>'3-inv'!S61</f>
        <v>0</v>
      </c>
      <c r="E50" s="198">
        <f>'3-inv'!$S$62</f>
        <v>0</v>
      </c>
      <c r="F50" s="53"/>
      <c r="G50" s="179">
        <f>'3-inv'!S69</f>
        <v>0</v>
      </c>
      <c r="H50" s="199">
        <f>'3-inv'!$H$22</f>
        <v>0</v>
      </c>
      <c r="I50" s="45"/>
      <c r="J50" s="187" t="s">
        <v>225</v>
      </c>
      <c r="K50" s="46">
        <f>C50+10</f>
        <v>42380</v>
      </c>
      <c r="L50" s="46">
        <f>C50+15</f>
        <v>42385</v>
      </c>
      <c r="M50" s="42">
        <f>H50+M48</f>
        <v>1</v>
      </c>
      <c r="N50" s="1" t="s">
        <v>32</v>
      </c>
      <c r="O50" s="1"/>
      <c r="P50" s="1"/>
      <c r="Q50" s="1"/>
      <c r="R50" s="1"/>
      <c r="S50" s="1"/>
      <c r="T50" s="308">
        <f>SUM(X17:X42)</f>
        <v>644860</v>
      </c>
      <c r="U50" s="87">
        <f>M82</f>
        <v>1</v>
      </c>
      <c r="V50" s="262" t="s">
        <v>152</v>
      </c>
      <c r="W50" s="241">
        <f>U50/T50</f>
        <v>1.5507241881958875E-6</v>
      </c>
      <c r="X50" s="83" t="s">
        <v>385</v>
      </c>
      <c r="Z50" s="83"/>
      <c r="AA50" s="106"/>
      <c r="AB50" s="83"/>
      <c r="AC50" s="83"/>
      <c r="AD50" s="83"/>
      <c r="AE50" s="83"/>
    </row>
    <row r="51" spans="1:31" x14ac:dyDescent="0.25">
      <c r="A51" s="419"/>
      <c r="B51" s="22"/>
      <c r="C51" s="19"/>
      <c r="D51" s="58"/>
      <c r="E51" s="59"/>
      <c r="F51" s="60"/>
      <c r="G51" s="61"/>
      <c r="H51" s="62"/>
      <c r="I51" s="322" t="str">
        <f>'3-inv'!$H$37</f>
        <v>this is the summary of services description that can't be any longer than the words you see right here.</v>
      </c>
      <c r="J51" s="185"/>
      <c r="K51" s="64"/>
      <c r="L51" s="64"/>
      <c r="M51" s="65"/>
      <c r="N51" s="14" t="s">
        <v>342</v>
      </c>
      <c r="O51" s="14"/>
      <c r="P51" s="14"/>
      <c r="Q51" s="1"/>
      <c r="R51" s="1"/>
      <c r="S51" s="1"/>
      <c r="U51" s="87">
        <f>M157</f>
        <v>0</v>
      </c>
      <c r="V51" s="262" t="s">
        <v>152</v>
      </c>
      <c r="W51" s="241">
        <f>U51/T50</f>
        <v>0</v>
      </c>
      <c r="X51" s="83" t="s">
        <v>386</v>
      </c>
      <c r="Z51" s="83"/>
      <c r="AA51" s="106"/>
      <c r="AB51" s="83"/>
      <c r="AC51" s="83"/>
      <c r="AD51" s="83"/>
      <c r="AE51" s="83"/>
    </row>
    <row r="52" spans="1:31" x14ac:dyDescent="0.25">
      <c r="A52" s="419">
        <f>A50+1</f>
        <v>4</v>
      </c>
      <c r="B52" s="197" t="str">
        <f>'4-inv'!I13</f>
        <v>#2016-4</v>
      </c>
      <c r="C52" s="181">
        <f>'4-inv'!H2</f>
        <v>42370</v>
      </c>
      <c r="D52" s="55">
        <f>'4-inv'!S61</f>
        <v>0</v>
      </c>
      <c r="E52" s="198">
        <f>'4-inv'!$S$62</f>
        <v>0</v>
      </c>
      <c r="F52" s="53"/>
      <c r="G52" s="179">
        <f>'4-inv'!S69</f>
        <v>0</v>
      </c>
      <c r="H52" s="199">
        <f>'4-inv'!$H$22</f>
        <v>0</v>
      </c>
      <c r="I52" s="45"/>
      <c r="J52" s="187" t="s">
        <v>225</v>
      </c>
      <c r="K52" s="46">
        <f>C52+10</f>
        <v>42380</v>
      </c>
      <c r="L52" s="46">
        <f>C52+15</f>
        <v>42385</v>
      </c>
      <c r="M52" s="42">
        <f>M50+H52</f>
        <v>1</v>
      </c>
      <c r="N52" s="1" t="s">
        <v>32</v>
      </c>
      <c r="O52" s="1"/>
      <c r="P52" s="1"/>
      <c r="Q52" s="1"/>
      <c r="R52" s="1"/>
      <c r="S52" s="1"/>
      <c r="T52" s="28"/>
      <c r="U52" s="96">
        <f>N162</f>
        <v>1</v>
      </c>
      <c r="V52" s="389" t="s">
        <v>152</v>
      </c>
      <c r="W52" s="390">
        <f>U52/T50</f>
        <v>1.5507241881958875E-6</v>
      </c>
      <c r="X52" s="32" t="s">
        <v>388</v>
      </c>
      <c r="Y52" s="32"/>
      <c r="Z52" s="32"/>
      <c r="AA52" s="107"/>
    </row>
    <row r="53" spans="1:31" x14ac:dyDescent="0.25">
      <c r="A53" s="419"/>
      <c r="B53" s="22"/>
      <c r="C53" s="19"/>
      <c r="D53" s="58"/>
      <c r="E53" s="59"/>
      <c r="F53" s="60"/>
      <c r="G53" s="61"/>
      <c r="H53" s="62"/>
      <c r="I53" s="322" t="str">
        <f>'4-inv'!$H$37</f>
        <v>this is the summary of services description that can't be any longer than the words you see right here.</v>
      </c>
      <c r="J53" s="185"/>
      <c r="K53" s="64"/>
      <c r="L53" s="64"/>
      <c r="M53" s="65"/>
      <c r="N53" s="14" t="s">
        <v>342</v>
      </c>
      <c r="O53" s="14"/>
      <c r="P53" s="14"/>
      <c r="Q53" s="1"/>
      <c r="R53" s="1"/>
      <c r="S53" s="1"/>
      <c r="T53" s="1"/>
      <c r="U53" s="1"/>
      <c r="V53" s="1"/>
      <c r="W53" s="1"/>
      <c r="X53" s="1"/>
      <c r="Y53" s="1"/>
      <c r="Z53" s="1"/>
      <c r="AA53" s="1"/>
      <c r="AB53" s="1"/>
    </row>
    <row r="54" spans="1:31" x14ac:dyDescent="0.25">
      <c r="A54" s="419">
        <f>A52+1</f>
        <v>5</v>
      </c>
      <c r="B54" s="197" t="str">
        <f>'5-inv'!I13</f>
        <v>#2016-5</v>
      </c>
      <c r="C54" s="181">
        <f>'5-inv'!H2</f>
        <v>42370</v>
      </c>
      <c r="D54" s="55">
        <f>'5-inv'!S61</f>
        <v>0</v>
      </c>
      <c r="E54" s="198">
        <f>'5-inv'!$S$62</f>
        <v>0</v>
      </c>
      <c r="F54" s="53"/>
      <c r="G54" s="179">
        <f>'5-inv'!S69</f>
        <v>0</v>
      </c>
      <c r="H54" s="199">
        <f>'5-inv'!$H$22</f>
        <v>0</v>
      </c>
      <c r="I54" s="45"/>
      <c r="J54" s="187" t="s">
        <v>225</v>
      </c>
      <c r="K54" s="46">
        <f>C54+10</f>
        <v>42380</v>
      </c>
      <c r="L54" s="46">
        <f>C54+15</f>
        <v>42385</v>
      </c>
      <c r="M54" s="42">
        <f>M52+H54</f>
        <v>1</v>
      </c>
      <c r="N54" s="1" t="s">
        <v>32</v>
      </c>
      <c r="O54" s="1"/>
      <c r="P54" s="1"/>
      <c r="Q54" s="1"/>
      <c r="R54" s="1"/>
      <c r="S54" s="1"/>
      <c r="T54" s="276" t="s">
        <v>199</v>
      </c>
      <c r="U54" s="276"/>
      <c r="V54" s="276"/>
      <c r="W54" s="276"/>
      <c r="X54" s="276"/>
      <c r="Y54" s="276"/>
      <c r="Z54" s="276"/>
      <c r="AA54" s="276"/>
      <c r="AB54" s="1"/>
    </row>
    <row r="55" spans="1:31" x14ac:dyDescent="0.25">
      <c r="A55" s="419"/>
      <c r="B55" s="66"/>
      <c r="C55" s="67"/>
      <c r="D55" s="78"/>
      <c r="E55" s="79"/>
      <c r="F55" s="80"/>
      <c r="G55" s="81"/>
      <c r="H55" s="82"/>
      <c r="I55" s="322" t="str">
        <f>'5-inv'!$H$37</f>
        <v>this is the summary of services description that can't be any longer than the words you see right here.</v>
      </c>
      <c r="J55" s="186"/>
      <c r="K55" s="64"/>
      <c r="L55" s="64"/>
      <c r="M55" s="71"/>
      <c r="N55" s="14" t="s">
        <v>342</v>
      </c>
      <c r="O55" s="32"/>
      <c r="P55" s="32"/>
      <c r="Q55" s="1"/>
      <c r="R55" s="1"/>
      <c r="S55" s="1"/>
      <c r="T55" s="27" t="s">
        <v>208</v>
      </c>
      <c r="U55" s="246"/>
      <c r="V55" s="246" t="s">
        <v>445</v>
      </c>
      <c r="W55" s="246"/>
      <c r="X55" s="246" t="s">
        <v>209</v>
      </c>
      <c r="Z55" s="12"/>
      <c r="AA55" s="13"/>
      <c r="AB55" s="1"/>
    </row>
    <row r="56" spans="1:31" x14ac:dyDescent="0.25">
      <c r="A56" s="419">
        <f>A54+1</f>
        <v>6</v>
      </c>
      <c r="B56" s="197" t="str">
        <f>'6-inv'!I13</f>
        <v>#2016-6</v>
      </c>
      <c r="C56" s="46">
        <f>'6-inv'!H2</f>
        <v>42370</v>
      </c>
      <c r="D56" s="56">
        <f>'6-inv'!S61</f>
        <v>0</v>
      </c>
      <c r="E56" s="198">
        <f>'6-inv'!$S$62</f>
        <v>0</v>
      </c>
      <c r="F56" s="41"/>
      <c r="G56" s="179">
        <f>'6-inv'!S69</f>
        <v>0</v>
      </c>
      <c r="H56" s="199">
        <f>'6-inv'!$H$22</f>
        <v>0</v>
      </c>
      <c r="I56" s="45"/>
      <c r="J56" s="187" t="s">
        <v>225</v>
      </c>
      <c r="K56" s="46">
        <f>C56+10</f>
        <v>42380</v>
      </c>
      <c r="L56" s="46">
        <f>C56+15</f>
        <v>42385</v>
      </c>
      <c r="M56" s="42">
        <f>M54+H56</f>
        <v>1</v>
      </c>
      <c r="N56" s="1" t="s">
        <v>32</v>
      </c>
      <c r="Q56" s="1"/>
      <c r="R56" s="1"/>
      <c r="S56" s="1"/>
      <c r="T56" s="27" t="s">
        <v>183</v>
      </c>
      <c r="U56" s="246" t="s">
        <v>446</v>
      </c>
      <c r="V56" s="246"/>
      <c r="W56" s="246"/>
      <c r="X56" s="246" t="s">
        <v>210</v>
      </c>
      <c r="Y56" s="246"/>
      <c r="Z56" s="12"/>
      <c r="AA56" s="13"/>
      <c r="AB56" s="1"/>
    </row>
    <row r="57" spans="1:31" x14ac:dyDescent="0.25">
      <c r="A57" s="419"/>
      <c r="B57" s="66"/>
      <c r="C57" s="67"/>
      <c r="D57" s="78"/>
      <c r="E57" s="68"/>
      <c r="F57" s="69"/>
      <c r="G57" s="70"/>
      <c r="H57" s="72"/>
      <c r="I57" s="322" t="str">
        <f>'6-inv'!$H$37</f>
        <v>this is the summary of services description that can't be any longer than the words you see right here.</v>
      </c>
      <c r="J57" s="186"/>
      <c r="K57" s="64"/>
      <c r="L57" s="64"/>
      <c r="M57" s="71"/>
      <c r="N57" s="14" t="s">
        <v>342</v>
      </c>
      <c r="O57" s="32"/>
      <c r="P57" s="32"/>
      <c r="Q57" s="1"/>
      <c r="R57" s="1"/>
      <c r="S57" s="1"/>
      <c r="T57" s="27" t="s">
        <v>70</v>
      </c>
      <c r="U57" s="246" t="s">
        <v>38</v>
      </c>
      <c r="V57" s="246"/>
      <c r="X57" s="246" t="s">
        <v>184</v>
      </c>
      <c r="Y57" s="246"/>
      <c r="Z57" s="12"/>
      <c r="AA57" s="13"/>
      <c r="AB57" s="1"/>
    </row>
    <row r="58" spans="1:31" x14ac:dyDescent="0.25">
      <c r="A58" s="419">
        <f>A56+1</f>
        <v>7</v>
      </c>
      <c r="B58" s="197" t="str">
        <f>'7-inv'!I13</f>
        <v>#2016-7</v>
      </c>
      <c r="C58" s="46">
        <f>'7-inv'!H2</f>
        <v>42370</v>
      </c>
      <c r="D58" s="56">
        <f>'7-inv'!S61</f>
        <v>0</v>
      </c>
      <c r="E58" s="198">
        <f>'7-inv'!$S$62</f>
        <v>0</v>
      </c>
      <c r="F58" s="41"/>
      <c r="G58" s="179">
        <f>'7-inv'!S69</f>
        <v>0</v>
      </c>
      <c r="H58" s="199">
        <f>'7-inv'!$H$22</f>
        <v>0</v>
      </c>
      <c r="I58" s="45"/>
      <c r="J58" s="187" t="s">
        <v>225</v>
      </c>
      <c r="K58" s="46">
        <f>C58+10</f>
        <v>42380</v>
      </c>
      <c r="L58" s="46">
        <f>C58+15</f>
        <v>42385</v>
      </c>
      <c r="M58" s="42">
        <f>M56+H58</f>
        <v>1</v>
      </c>
      <c r="N58" s="1" t="s">
        <v>32</v>
      </c>
      <c r="Q58" s="1"/>
      <c r="R58" s="1"/>
      <c r="S58" s="1"/>
      <c r="T58" s="27" t="s">
        <v>71</v>
      </c>
      <c r="U58" s="246" t="s">
        <v>447</v>
      </c>
      <c r="V58" s="246"/>
      <c r="W58" s="246"/>
      <c r="X58" s="246" t="s">
        <v>214</v>
      </c>
      <c r="Y58" s="246"/>
      <c r="Z58" s="12"/>
      <c r="AA58" s="13"/>
      <c r="AB58" s="1"/>
    </row>
    <row r="59" spans="1:31" x14ac:dyDescent="0.25">
      <c r="A59" s="419"/>
      <c r="B59" s="66"/>
      <c r="C59" s="67"/>
      <c r="D59" s="78"/>
      <c r="E59" s="68"/>
      <c r="F59" s="69"/>
      <c r="G59" s="70"/>
      <c r="H59" s="72"/>
      <c r="I59" s="322" t="str">
        <f>'7-inv'!$H$37</f>
        <v>this is the summary of services description that can't be any longer than the words you see right here.</v>
      </c>
      <c r="J59" s="186"/>
      <c r="K59" s="64"/>
      <c r="L59" s="64"/>
      <c r="M59" s="71"/>
      <c r="N59" s="14" t="s">
        <v>342</v>
      </c>
      <c r="O59" s="32"/>
      <c r="P59" s="32"/>
      <c r="Q59" s="1"/>
      <c r="R59" s="1"/>
      <c r="S59" s="1"/>
      <c r="T59" s="27"/>
      <c r="U59" s="246" t="s">
        <v>448</v>
      </c>
      <c r="V59" s="246"/>
      <c r="W59" s="246"/>
      <c r="X59" s="246" t="s">
        <v>215</v>
      </c>
      <c r="Y59" s="246"/>
      <c r="Z59" s="12"/>
      <c r="AA59" s="13"/>
      <c r="AB59" s="1"/>
    </row>
    <row r="60" spans="1:31" x14ac:dyDescent="0.25">
      <c r="A60" s="419">
        <f>A58+1</f>
        <v>8</v>
      </c>
      <c r="B60" s="197" t="str">
        <f>'8-inv'!I13</f>
        <v>#2016-8</v>
      </c>
      <c r="C60" s="46">
        <f>'8-inv'!H2</f>
        <v>42370</v>
      </c>
      <c r="D60" s="56">
        <f>'8-inv'!S61</f>
        <v>0</v>
      </c>
      <c r="E60" s="198">
        <f>'8-inv'!$S$62</f>
        <v>0</v>
      </c>
      <c r="F60" s="41"/>
      <c r="G60" s="179">
        <f>'8-inv'!S69</f>
        <v>0</v>
      </c>
      <c r="H60" s="199">
        <f>'8-inv'!$H$22</f>
        <v>0</v>
      </c>
      <c r="I60" s="45"/>
      <c r="J60" s="187" t="s">
        <v>225</v>
      </c>
      <c r="K60" s="46">
        <f>C60+10</f>
        <v>42380</v>
      </c>
      <c r="L60" s="46">
        <f>C60+15</f>
        <v>42385</v>
      </c>
      <c r="M60" s="42">
        <f>M58+H60</f>
        <v>1</v>
      </c>
      <c r="N60" s="1" t="s">
        <v>32</v>
      </c>
      <c r="Q60" s="1"/>
      <c r="R60" s="1"/>
      <c r="S60" s="1"/>
      <c r="T60" s="27" t="s">
        <v>185</v>
      </c>
      <c r="U60" s="246" t="s">
        <v>187</v>
      </c>
      <c r="V60" s="246"/>
      <c r="W60" s="246"/>
      <c r="X60" s="246" t="s">
        <v>216</v>
      </c>
      <c r="Y60" s="246"/>
      <c r="Z60" s="12"/>
      <c r="AA60" s="13"/>
      <c r="AB60" s="1"/>
    </row>
    <row r="61" spans="1:31" x14ac:dyDescent="0.25">
      <c r="A61" s="419"/>
      <c r="B61" s="66"/>
      <c r="C61" s="67"/>
      <c r="D61" s="78"/>
      <c r="E61" s="68"/>
      <c r="F61" s="69"/>
      <c r="G61" s="70"/>
      <c r="H61" s="72"/>
      <c r="I61" s="322" t="str">
        <f>'8-inv'!$H$37</f>
        <v>this is the summary of services description that can't be any longer than the words you see right here.</v>
      </c>
      <c r="J61" s="193"/>
      <c r="K61" s="64"/>
      <c r="L61" s="64"/>
      <c r="M61" s="71"/>
      <c r="N61" s="14" t="s">
        <v>342</v>
      </c>
      <c r="O61" s="32"/>
      <c r="P61" s="32"/>
      <c r="Q61" s="1"/>
      <c r="R61" s="1"/>
      <c r="S61" s="1"/>
      <c r="T61" s="27" t="s">
        <v>186</v>
      </c>
      <c r="U61" s="246" t="s">
        <v>187</v>
      </c>
      <c r="V61" s="246"/>
      <c r="W61" s="246"/>
      <c r="X61" s="246" t="s">
        <v>218</v>
      </c>
      <c r="Y61" s="246"/>
      <c r="Z61" s="12"/>
      <c r="AA61" s="13"/>
      <c r="AB61" s="1"/>
    </row>
    <row r="62" spans="1:31" x14ac:dyDescent="0.25">
      <c r="A62" s="419">
        <f>A60+1</f>
        <v>9</v>
      </c>
      <c r="B62" s="197" t="str">
        <f>'9-inv'!I13</f>
        <v>#2016-9</v>
      </c>
      <c r="C62" s="46">
        <f>'9-inv'!H2</f>
        <v>42370</v>
      </c>
      <c r="D62" s="56">
        <f>'9-inv'!S61</f>
        <v>0</v>
      </c>
      <c r="E62" s="198">
        <f>'9-inv'!$S$62</f>
        <v>0</v>
      </c>
      <c r="F62" s="41"/>
      <c r="G62" s="179">
        <f>'9-inv'!S69</f>
        <v>0</v>
      </c>
      <c r="H62" s="199">
        <f>'9-inv'!$H$22</f>
        <v>0</v>
      </c>
      <c r="I62" s="45"/>
      <c r="J62" s="187" t="s">
        <v>225</v>
      </c>
      <c r="K62" s="46">
        <f>C62+10</f>
        <v>42380</v>
      </c>
      <c r="L62" s="46">
        <f>C62+15</f>
        <v>42385</v>
      </c>
      <c r="M62" s="42">
        <f>M60+H62</f>
        <v>1</v>
      </c>
      <c r="N62" s="1" t="s">
        <v>32</v>
      </c>
      <c r="Q62" s="1"/>
      <c r="R62" s="1"/>
      <c r="S62" s="1"/>
      <c r="T62" s="27" t="s">
        <v>188</v>
      </c>
      <c r="U62" s="246" t="s">
        <v>191</v>
      </c>
      <c r="V62" s="246"/>
      <c r="W62" s="246"/>
      <c r="X62" s="246" t="s">
        <v>211</v>
      </c>
      <c r="Y62" s="246"/>
      <c r="Z62" s="12"/>
      <c r="AA62" s="13"/>
      <c r="AB62" s="1"/>
    </row>
    <row r="63" spans="1:31" x14ac:dyDescent="0.25">
      <c r="A63" s="419"/>
      <c r="B63" s="66"/>
      <c r="C63" s="67"/>
      <c r="D63" s="78"/>
      <c r="E63" s="68"/>
      <c r="F63" s="69"/>
      <c r="G63" s="70"/>
      <c r="H63" s="72"/>
      <c r="I63" s="322" t="str">
        <f>'9-inv'!$H$37</f>
        <v>this is the summary of services description that can't be any longer than the words you see right here.</v>
      </c>
      <c r="J63" s="186"/>
      <c r="K63" s="64"/>
      <c r="L63" s="64"/>
      <c r="M63" s="71"/>
      <c r="N63" s="14" t="s">
        <v>342</v>
      </c>
      <c r="O63" s="32"/>
      <c r="P63" s="32"/>
      <c r="Q63" s="1"/>
      <c r="R63" s="1"/>
      <c r="S63" s="1"/>
      <c r="T63" s="27" t="s">
        <v>189</v>
      </c>
      <c r="U63" s="246" t="s">
        <v>190</v>
      </c>
      <c r="V63" s="246"/>
      <c r="W63" s="246"/>
      <c r="X63" s="246" t="s">
        <v>212</v>
      </c>
      <c r="Y63" s="246"/>
      <c r="Z63" s="12"/>
      <c r="AA63" s="13"/>
      <c r="AB63" s="1"/>
    </row>
    <row r="64" spans="1:31" x14ac:dyDescent="0.25">
      <c r="A64" s="419">
        <f>A62+1</f>
        <v>10</v>
      </c>
      <c r="B64" s="197" t="str">
        <f>'10-inv'!I13</f>
        <v>#2016-10</v>
      </c>
      <c r="C64" s="211">
        <f>'10-inv'!H2</f>
        <v>42370</v>
      </c>
      <c r="D64" s="56">
        <f>'10-inv'!S61</f>
        <v>0</v>
      </c>
      <c r="E64" s="198">
        <f>'10-inv'!S62</f>
        <v>0</v>
      </c>
      <c r="F64" s="41"/>
      <c r="G64" s="179">
        <f>'10-inv'!S69</f>
        <v>0</v>
      </c>
      <c r="H64" s="199">
        <f>'10-inv'!$H$22</f>
        <v>0</v>
      </c>
      <c r="I64" s="45"/>
      <c r="J64" s="187" t="s">
        <v>225</v>
      </c>
      <c r="K64" s="46">
        <f>C64+10</f>
        <v>42380</v>
      </c>
      <c r="L64" s="46">
        <f>C64+15</f>
        <v>42385</v>
      </c>
      <c r="M64" s="42">
        <f>M62+H64</f>
        <v>1</v>
      </c>
      <c r="N64" s="1" t="s">
        <v>32</v>
      </c>
      <c r="Q64" s="1"/>
      <c r="R64" s="1"/>
      <c r="S64" s="1"/>
      <c r="T64" s="27" t="s">
        <v>192</v>
      </c>
      <c r="U64" s="246" t="s">
        <v>193</v>
      </c>
      <c r="V64" s="246"/>
      <c r="W64" s="246"/>
      <c r="X64" s="246" t="s">
        <v>213</v>
      </c>
      <c r="Y64" s="246"/>
      <c r="Z64" s="12"/>
      <c r="AA64" s="13"/>
      <c r="AB64" s="1"/>
    </row>
    <row r="65" spans="1:28" x14ac:dyDescent="0.25">
      <c r="A65" s="419"/>
      <c r="B65" s="66"/>
      <c r="C65" s="67"/>
      <c r="D65" s="78"/>
      <c r="E65" s="68"/>
      <c r="F65" s="69"/>
      <c r="G65" s="70"/>
      <c r="H65" s="72"/>
      <c r="I65" s="322" t="str">
        <f>'10-inv'!$H$37</f>
        <v>this is the summary of services description that can't be any longer than the words you see right here.</v>
      </c>
      <c r="J65" s="212"/>
      <c r="K65" s="64"/>
      <c r="L65" s="64"/>
      <c r="M65" s="71"/>
      <c r="N65" s="14" t="s">
        <v>342</v>
      </c>
      <c r="O65" s="32"/>
      <c r="P65" s="32"/>
      <c r="Q65" s="1"/>
      <c r="R65" s="1"/>
      <c r="S65" s="1"/>
      <c r="T65" s="27"/>
      <c r="U65" s="246"/>
      <c r="V65" s="246"/>
      <c r="W65" s="246"/>
      <c r="X65" s="246"/>
      <c r="Y65" s="246"/>
      <c r="Z65" s="12"/>
      <c r="AA65" s="13"/>
      <c r="AB65" s="1"/>
    </row>
    <row r="66" spans="1:28" x14ac:dyDescent="0.25">
      <c r="A66" s="419">
        <f>A64+1</f>
        <v>11</v>
      </c>
      <c r="B66" s="197" t="str">
        <f>'11-inv'!I13</f>
        <v>#2016-11</v>
      </c>
      <c r="C66" s="211">
        <f>'11-inv'!H2</f>
        <v>42370</v>
      </c>
      <c r="D66" s="56">
        <f>'11-inv'!S61</f>
        <v>0</v>
      </c>
      <c r="E66" s="198">
        <f>'11-inv'!S62</f>
        <v>0</v>
      </c>
      <c r="F66" s="41"/>
      <c r="G66" s="179">
        <f>'11-inv'!S69</f>
        <v>0</v>
      </c>
      <c r="H66" s="199">
        <f>'11-inv'!$H$22</f>
        <v>0</v>
      </c>
      <c r="I66" s="45"/>
      <c r="J66" s="187" t="s">
        <v>225</v>
      </c>
      <c r="K66" s="46">
        <f>C66+10</f>
        <v>42380</v>
      </c>
      <c r="L66" s="46">
        <f>C66+15</f>
        <v>42385</v>
      </c>
      <c r="M66" s="42">
        <f>M64+H66</f>
        <v>1</v>
      </c>
      <c r="N66" s="1" t="s">
        <v>32</v>
      </c>
      <c r="T66" s="27" t="s">
        <v>194</v>
      </c>
      <c r="U66" s="248" t="s">
        <v>449</v>
      </c>
      <c r="V66" s="248"/>
      <c r="W66" s="248"/>
      <c r="X66" s="248"/>
      <c r="Y66" s="248" t="s">
        <v>217</v>
      </c>
      <c r="Z66" s="83"/>
      <c r="AA66" s="106"/>
    </row>
    <row r="67" spans="1:28" x14ac:dyDescent="0.25">
      <c r="A67" s="419"/>
      <c r="B67" s="214"/>
      <c r="C67" s="215"/>
      <c r="D67" s="79"/>
      <c r="E67" s="68"/>
      <c r="F67" s="69"/>
      <c r="G67" s="70"/>
      <c r="H67" s="72"/>
      <c r="I67" s="322" t="str">
        <f>'11-inv'!$H$37</f>
        <v>this is the summary of services description that can't be any longer than the words you see right here.</v>
      </c>
      <c r="J67" s="212"/>
      <c r="K67" s="64"/>
      <c r="L67" s="64"/>
      <c r="M67" s="71"/>
      <c r="N67" s="14" t="s">
        <v>342</v>
      </c>
      <c r="O67" s="32"/>
      <c r="P67" s="32"/>
      <c r="T67" s="247"/>
      <c r="U67" s="248"/>
      <c r="V67" s="248"/>
      <c r="W67" s="248"/>
      <c r="X67" s="248"/>
      <c r="Y67" s="248"/>
      <c r="Z67" s="83"/>
      <c r="AA67" s="106"/>
    </row>
    <row r="68" spans="1:28" x14ac:dyDescent="0.25">
      <c r="A68" s="419">
        <f>A66+1</f>
        <v>12</v>
      </c>
      <c r="B68" s="197" t="str">
        <f>'12-inv'!I13</f>
        <v>#2016-12</v>
      </c>
      <c r="C68" s="211">
        <f>'12-inv'!H2</f>
        <v>42370</v>
      </c>
      <c r="D68" s="56">
        <f>'12-inv'!S61</f>
        <v>0</v>
      </c>
      <c r="E68" s="198">
        <f>'12-inv'!S62</f>
        <v>0</v>
      </c>
      <c r="F68" s="41"/>
      <c r="G68" s="179">
        <f>'12-inv'!S69</f>
        <v>0</v>
      </c>
      <c r="H68" s="199">
        <f>'12-inv'!$H$22</f>
        <v>0</v>
      </c>
      <c r="I68" s="45"/>
      <c r="J68" s="187" t="s">
        <v>225</v>
      </c>
      <c r="K68" s="46">
        <f>C68+10</f>
        <v>42380</v>
      </c>
      <c r="L68" s="46">
        <f>C68+15</f>
        <v>42385</v>
      </c>
      <c r="M68" s="42">
        <f>M66+H68</f>
        <v>1</v>
      </c>
      <c r="N68" s="1" t="s">
        <v>32</v>
      </c>
      <c r="T68" s="276" t="s">
        <v>231</v>
      </c>
      <c r="U68" s="276"/>
      <c r="V68" s="276"/>
      <c r="W68" s="276"/>
      <c r="X68" s="276"/>
      <c r="Y68" s="276"/>
      <c r="Z68" s="276"/>
      <c r="AA68" s="276"/>
    </row>
    <row r="69" spans="1:28" x14ac:dyDescent="0.25">
      <c r="A69" s="419"/>
      <c r="B69" s="214"/>
      <c r="C69" s="233"/>
      <c r="D69" s="79"/>
      <c r="E69" s="68"/>
      <c r="F69" s="69"/>
      <c r="G69" s="70"/>
      <c r="H69" s="72"/>
      <c r="I69" s="322" t="str">
        <f>'12-inv'!$H$37</f>
        <v>this is the summary of services description that can't be any longer than the words you see right here.</v>
      </c>
      <c r="J69" s="212"/>
      <c r="K69" s="64"/>
      <c r="L69" s="64"/>
      <c r="M69" s="71"/>
      <c r="N69" s="14" t="s">
        <v>342</v>
      </c>
      <c r="O69" s="32"/>
      <c r="P69" s="32"/>
      <c r="T69" s="391" t="s">
        <v>234</v>
      </c>
      <c r="U69" s="104"/>
      <c r="V69" s="104"/>
      <c r="W69" s="392" t="s">
        <v>391</v>
      </c>
      <c r="X69" s="104"/>
      <c r="Y69" s="104" t="s">
        <v>235</v>
      </c>
      <c r="Z69" s="104"/>
      <c r="AA69" s="105"/>
    </row>
    <row r="70" spans="1:28" x14ac:dyDescent="0.25">
      <c r="A70" s="419">
        <f>A68+1</f>
        <v>13</v>
      </c>
      <c r="B70" s="197" t="str">
        <f>'13-inv'!I13</f>
        <v>#2016-13</v>
      </c>
      <c r="C70" s="211">
        <f>'13-inv'!H2</f>
        <v>42370</v>
      </c>
      <c r="D70" s="56">
        <f>'13-inv'!S61</f>
        <v>0</v>
      </c>
      <c r="E70" s="198">
        <f>'13-inv'!S62</f>
        <v>0</v>
      </c>
      <c r="F70" s="41"/>
      <c r="G70" s="179">
        <f>'13-inv'!S69</f>
        <v>0</v>
      </c>
      <c r="H70" s="199">
        <f>'13-inv'!H22</f>
        <v>0</v>
      </c>
      <c r="I70" s="45"/>
      <c r="J70" s="187" t="s">
        <v>225</v>
      </c>
      <c r="K70" s="46">
        <f>C70+10</f>
        <v>42380</v>
      </c>
      <c r="L70" s="46">
        <f>C70+15</f>
        <v>42385</v>
      </c>
      <c r="M70" s="42">
        <f>M68+H70</f>
        <v>1</v>
      </c>
      <c r="N70" s="1" t="s">
        <v>32</v>
      </c>
      <c r="T70" s="256" t="s">
        <v>236</v>
      </c>
      <c r="U70" s="83"/>
      <c r="V70" s="83"/>
      <c r="W70" s="115" t="s">
        <v>392</v>
      </c>
      <c r="X70" s="83"/>
      <c r="Y70" s="83"/>
      <c r="Z70" s="83"/>
      <c r="AA70" s="106"/>
    </row>
    <row r="71" spans="1:28" x14ac:dyDescent="0.25">
      <c r="A71" s="419"/>
      <c r="B71" s="214"/>
      <c r="C71" s="233"/>
      <c r="D71" s="79"/>
      <c r="E71" s="68"/>
      <c r="F71" s="69"/>
      <c r="G71" s="70"/>
      <c r="H71" s="72"/>
      <c r="I71" s="322" t="str">
        <f>'13-inv'!$H$37</f>
        <v>this is the summary of services description that can't be any longer than the words you see right here.</v>
      </c>
      <c r="J71" s="212"/>
      <c r="K71" s="64"/>
      <c r="L71" s="64"/>
      <c r="M71" s="71"/>
      <c r="N71" s="14" t="s">
        <v>342</v>
      </c>
      <c r="O71" s="32"/>
      <c r="P71" s="32"/>
      <c r="T71" s="256" t="s">
        <v>237</v>
      </c>
      <c r="U71" s="83"/>
      <c r="V71" s="83"/>
      <c r="W71" s="115" t="s">
        <v>393</v>
      </c>
      <c r="X71" s="83"/>
      <c r="Y71" s="83"/>
      <c r="Z71" s="83"/>
      <c r="AA71" s="106"/>
    </row>
    <row r="72" spans="1:28" x14ac:dyDescent="0.25">
      <c r="A72" s="419">
        <f>A70+1</f>
        <v>14</v>
      </c>
      <c r="B72" s="197" t="str">
        <f>'14-inv'!I13</f>
        <v>#2016-14</v>
      </c>
      <c r="C72" s="211">
        <f>'14-inv'!H2</f>
        <v>42370</v>
      </c>
      <c r="D72" s="56">
        <f>'14-inv'!S61</f>
        <v>0</v>
      </c>
      <c r="E72" s="198">
        <f>'14-inv'!S62</f>
        <v>0</v>
      </c>
      <c r="F72" s="41"/>
      <c r="G72" s="179">
        <f>'14-inv'!S71</f>
        <v>0</v>
      </c>
      <c r="H72" s="199">
        <f>'14-inv'!H22</f>
        <v>0</v>
      </c>
      <c r="I72" s="45"/>
      <c r="J72" s="187" t="s">
        <v>225</v>
      </c>
      <c r="K72" s="46">
        <f>C72+10</f>
        <v>42380</v>
      </c>
      <c r="L72" s="46">
        <f>C72+15</f>
        <v>42385</v>
      </c>
      <c r="M72" s="42">
        <f>M70+H72</f>
        <v>1</v>
      </c>
      <c r="N72" s="1" t="s">
        <v>32</v>
      </c>
      <c r="T72" s="256" t="s">
        <v>239</v>
      </c>
      <c r="U72" s="83"/>
      <c r="V72" s="83"/>
      <c r="W72" s="115" t="s">
        <v>394</v>
      </c>
      <c r="X72" s="83"/>
      <c r="Y72" s="83" t="s">
        <v>238</v>
      </c>
      <c r="Z72" s="83"/>
      <c r="AA72" s="106"/>
    </row>
    <row r="73" spans="1:28" x14ac:dyDescent="0.25">
      <c r="A73" s="419"/>
      <c r="B73" s="214"/>
      <c r="C73" s="233"/>
      <c r="D73" s="79"/>
      <c r="E73" s="68"/>
      <c r="F73" s="69"/>
      <c r="G73" s="70"/>
      <c r="H73" s="72"/>
      <c r="I73" s="322" t="str">
        <f>'14-inv'!$H$37</f>
        <v>this is the summary of services description that can't be any longer than the words you see right here.</v>
      </c>
      <c r="J73" s="212"/>
      <c r="K73" s="64"/>
      <c r="L73" s="64"/>
      <c r="M73" s="71"/>
      <c r="N73" s="14" t="s">
        <v>342</v>
      </c>
      <c r="O73" s="32"/>
      <c r="P73" s="32"/>
      <c r="T73" s="27" t="s">
        <v>232</v>
      </c>
      <c r="U73" s="83"/>
      <c r="V73" s="83"/>
      <c r="W73" s="115" t="s">
        <v>395</v>
      </c>
      <c r="X73" s="83"/>
      <c r="Y73" s="115" t="s">
        <v>396</v>
      </c>
      <c r="Z73" s="83"/>
      <c r="AA73" s="106"/>
    </row>
    <row r="74" spans="1:28" x14ac:dyDescent="0.25">
      <c r="A74" s="419">
        <f>A72+1</f>
        <v>15</v>
      </c>
      <c r="B74" s="197" t="str">
        <f>'15-inv'!I13</f>
        <v>#2016-15</v>
      </c>
      <c r="C74" s="211">
        <f>'15-inv'!$H$2</f>
        <v>42370</v>
      </c>
      <c r="D74" s="56">
        <f>'15-inv'!$S$61</f>
        <v>0</v>
      </c>
      <c r="E74" s="198">
        <f>'15-inv'!$S$62</f>
        <v>0</v>
      </c>
      <c r="F74" s="41"/>
      <c r="G74" s="179">
        <f>'15-inv'!$S$73</f>
        <v>0</v>
      </c>
      <c r="H74" s="199">
        <f>'15-inv'!$H$22</f>
        <v>0</v>
      </c>
      <c r="I74" s="45"/>
      <c r="J74" s="187" t="s">
        <v>225</v>
      </c>
      <c r="K74" s="46">
        <f>C74+10</f>
        <v>42380</v>
      </c>
      <c r="L74" s="46">
        <f>C74+15</f>
        <v>42385</v>
      </c>
      <c r="M74" s="42">
        <f>M72+H74</f>
        <v>1</v>
      </c>
      <c r="N74" s="1" t="s">
        <v>32</v>
      </c>
      <c r="T74" s="256" t="s">
        <v>240</v>
      </c>
      <c r="U74" s="83"/>
      <c r="V74" s="83"/>
      <c r="W74" s="263" t="s">
        <v>397</v>
      </c>
      <c r="X74" s="83"/>
      <c r="Y74" s="83"/>
      <c r="Z74" s="83"/>
      <c r="AA74" s="106"/>
    </row>
    <row r="75" spans="1:28" x14ac:dyDescent="0.25">
      <c r="B75" s="214"/>
      <c r="C75" s="233"/>
      <c r="D75" s="79"/>
      <c r="E75" s="68"/>
      <c r="F75" s="69"/>
      <c r="G75" s="70"/>
      <c r="H75" s="72"/>
      <c r="I75" s="322" t="str">
        <f>'15-inv'!$H$37</f>
        <v>this is the summary of services description that can't be any longer than the words you see right here.</v>
      </c>
      <c r="J75" s="212"/>
      <c r="K75" s="64"/>
      <c r="L75" s="64"/>
      <c r="M75" s="71"/>
      <c r="N75" s="14" t="s">
        <v>342</v>
      </c>
      <c r="O75" s="32"/>
      <c r="P75" s="32"/>
      <c r="T75" s="27" t="s">
        <v>232</v>
      </c>
      <c r="U75" s="83"/>
      <c r="V75" s="83"/>
      <c r="W75" s="263" t="s">
        <v>398</v>
      </c>
      <c r="X75" s="83"/>
      <c r="Y75" s="83"/>
      <c r="Z75" s="83"/>
      <c r="AA75" s="106"/>
    </row>
    <row r="76" spans="1:28" x14ac:dyDescent="0.25">
      <c r="B76" s="99" t="s">
        <v>353</v>
      </c>
      <c r="C76" s="99"/>
      <c r="D76" s="89"/>
      <c r="E76" s="90"/>
      <c r="F76" s="91"/>
      <c r="G76" s="324"/>
      <c r="H76" s="92"/>
      <c r="I76" s="93"/>
      <c r="J76" s="188"/>
      <c r="K76" s="94"/>
      <c r="L76" s="94"/>
      <c r="M76" s="95"/>
      <c r="T76" s="27" t="s">
        <v>389</v>
      </c>
      <c r="U76" s="83"/>
      <c r="V76" s="83"/>
      <c r="W76" s="263" t="s">
        <v>399</v>
      </c>
      <c r="X76" s="83"/>
      <c r="Y76" s="83"/>
      <c r="Z76" s="83"/>
      <c r="AA76" s="106"/>
      <c r="AB76" s="83"/>
    </row>
    <row r="77" spans="1:28" x14ac:dyDescent="0.25">
      <c r="B77" s="347">
        <v>42370</v>
      </c>
      <c r="C77" s="348" t="s">
        <v>354</v>
      </c>
      <c r="D77" s="349"/>
      <c r="E77" s="350"/>
      <c r="F77" s="351"/>
      <c r="G77" s="352"/>
      <c r="H77" s="353"/>
      <c r="I77" s="354"/>
      <c r="J77" s="355"/>
      <c r="K77" s="356"/>
      <c r="L77" s="356"/>
      <c r="M77" s="357"/>
      <c r="T77" s="299" t="s">
        <v>390</v>
      </c>
      <c r="U77" s="32"/>
      <c r="V77" s="32"/>
      <c r="W77" s="393" t="s">
        <v>400</v>
      </c>
      <c r="X77" s="32"/>
      <c r="Y77" s="32"/>
      <c r="Z77" s="32"/>
      <c r="AA77" s="107"/>
    </row>
    <row r="78" spans="1:28" x14ac:dyDescent="0.25">
      <c r="B78" s="347">
        <v>42590</v>
      </c>
      <c r="C78" s="348"/>
      <c r="D78" s="358">
        <f>SUM(D42:D77)</f>
        <v>0</v>
      </c>
      <c r="E78" s="359">
        <f>SUM(E46:E75)</f>
        <v>0</v>
      </c>
      <c r="F78" s="351"/>
      <c r="G78" s="360">
        <f>SUM(G43:G77)</f>
        <v>0</v>
      </c>
      <c r="H78" s="361">
        <f>SUM(H46:H75)</f>
        <v>0</v>
      </c>
      <c r="I78" s="354"/>
      <c r="J78" s="362"/>
      <c r="K78" s="356"/>
      <c r="L78" s="356"/>
      <c r="M78" s="357">
        <f>H78+M42</f>
        <v>1</v>
      </c>
      <c r="T78" s="83"/>
      <c r="U78" s="83"/>
      <c r="V78" s="83"/>
      <c r="W78" s="83"/>
    </row>
    <row r="79" spans="1:28" x14ac:dyDescent="0.25">
      <c r="B79" s="108"/>
      <c r="C79" s="104"/>
      <c r="D79" s="105"/>
      <c r="E79" s="86" t="s">
        <v>25</v>
      </c>
      <c r="G79" t="s">
        <v>26</v>
      </c>
      <c r="H79" t="s">
        <v>28</v>
      </c>
      <c r="J79" s="85"/>
      <c r="M79" t="s">
        <v>29</v>
      </c>
      <c r="N79" s="1" t="s">
        <v>33</v>
      </c>
    </row>
    <row r="80" spans="1:28" x14ac:dyDescent="0.25">
      <c r="B80" s="109"/>
      <c r="C80" s="83"/>
      <c r="D80" s="106"/>
      <c r="E80" t="s">
        <v>37</v>
      </c>
      <c r="G80" t="s">
        <v>27</v>
      </c>
      <c r="H80" t="s">
        <v>27</v>
      </c>
      <c r="J80" s="85"/>
      <c r="N80" t="s">
        <v>35</v>
      </c>
    </row>
    <row r="81" spans="2:16" x14ac:dyDescent="0.25">
      <c r="B81" s="109"/>
      <c r="C81" s="83"/>
      <c r="D81" s="106"/>
      <c r="E81" s="83"/>
      <c r="F81" s="83"/>
      <c r="G81" s="98" t="e">
        <f>G78/H78</f>
        <v>#DIV/0!</v>
      </c>
      <c r="H81" s="83"/>
      <c r="I81" s="83"/>
      <c r="J81" s="115"/>
      <c r="K81" s="83"/>
      <c r="L81" s="83"/>
      <c r="M81" t="s">
        <v>34</v>
      </c>
    </row>
    <row r="82" spans="2:16" x14ac:dyDescent="0.25">
      <c r="B82" s="110"/>
      <c r="C82" s="32"/>
      <c r="D82" s="107"/>
      <c r="E82" s="32" t="s">
        <v>39</v>
      </c>
      <c r="F82" s="32"/>
      <c r="G82" s="88"/>
      <c r="H82" s="32"/>
      <c r="I82" s="32"/>
      <c r="J82" s="189"/>
      <c r="K82" s="32"/>
      <c r="L82" s="32"/>
      <c r="M82" s="96">
        <f>M78+H43</f>
        <v>1</v>
      </c>
      <c r="N82" s="84" t="s">
        <v>31</v>
      </c>
      <c r="O82" s="114">
        <f>M82/J13</f>
        <v>1.5507241881958875E-6</v>
      </c>
      <c r="P82" t="s">
        <v>339</v>
      </c>
    </row>
    <row r="83" spans="2:16" x14ac:dyDescent="0.25">
      <c r="B83" s="327" t="s">
        <v>347</v>
      </c>
      <c r="C83" s="305"/>
      <c r="D83" s="305"/>
      <c r="E83" s="305"/>
      <c r="F83" s="305"/>
      <c r="G83" s="328"/>
      <c r="H83" s="305"/>
      <c r="I83" s="305" t="s">
        <v>348</v>
      </c>
      <c r="J83" s="329"/>
      <c r="K83" s="305"/>
      <c r="L83" s="305"/>
      <c r="M83" s="330"/>
      <c r="N83" s="84"/>
      <c r="O83" s="114"/>
    </row>
    <row r="84" spans="2:16" x14ac:dyDescent="0.25">
      <c r="B84" s="331"/>
      <c r="C84" s="270"/>
      <c r="D84" s="270"/>
      <c r="E84" s="270"/>
      <c r="F84" s="270"/>
      <c r="G84" s="332"/>
      <c r="H84" s="270"/>
      <c r="I84" s="270" t="s">
        <v>349</v>
      </c>
      <c r="J84" s="333"/>
      <c r="K84" s="270"/>
      <c r="L84" s="270"/>
      <c r="M84" s="334"/>
      <c r="N84" s="84"/>
      <c r="O84" s="114"/>
    </row>
    <row r="85" spans="2:16" x14ac:dyDescent="0.25">
      <c r="B85" s="331" t="s">
        <v>263</v>
      </c>
      <c r="C85" s="270"/>
      <c r="D85" s="335" t="s">
        <v>1</v>
      </c>
      <c r="E85" s="335" t="s">
        <v>264</v>
      </c>
      <c r="F85" s="270" t="s">
        <v>265</v>
      </c>
      <c r="G85" s="332"/>
      <c r="H85" s="270"/>
      <c r="I85" s="270" t="s">
        <v>350</v>
      </c>
      <c r="J85" s="333"/>
      <c r="K85" s="270"/>
      <c r="L85" s="270"/>
      <c r="M85" s="334"/>
      <c r="N85" s="84"/>
      <c r="O85" s="114"/>
    </row>
    <row r="86" spans="2:16" x14ac:dyDescent="0.25">
      <c r="B86" s="331" t="s">
        <v>258</v>
      </c>
      <c r="C86" s="270"/>
      <c r="D86" s="270">
        <v>66.5</v>
      </c>
      <c r="E86" s="336">
        <f>$E$38</f>
        <v>125</v>
      </c>
      <c r="F86" s="337">
        <f>D86*E86</f>
        <v>8312.5</v>
      </c>
      <c r="G86" s="332"/>
      <c r="H86" s="270"/>
      <c r="I86" s="270" t="s">
        <v>351</v>
      </c>
      <c r="J86" s="333"/>
      <c r="K86" s="270"/>
      <c r="L86" s="270"/>
      <c r="M86" s="334"/>
      <c r="N86" s="84"/>
      <c r="O86" s="114"/>
    </row>
    <row r="87" spans="2:16" x14ac:dyDescent="0.25">
      <c r="B87" s="331" t="s">
        <v>259</v>
      </c>
      <c r="C87" s="270"/>
      <c r="D87" s="270">
        <v>69</v>
      </c>
      <c r="E87" s="336">
        <f t="shared" ref="E87:E91" si="2">$E$38</f>
        <v>125</v>
      </c>
      <c r="F87" s="337">
        <f t="shared" ref="F87:F91" si="3">D87*E87</f>
        <v>8625</v>
      </c>
      <c r="G87" s="332"/>
      <c r="H87" s="270"/>
      <c r="I87" s="270" t="s">
        <v>352</v>
      </c>
      <c r="J87" s="333"/>
      <c r="K87" s="270"/>
      <c r="L87" s="270"/>
      <c r="M87" s="334"/>
      <c r="N87" s="84"/>
      <c r="O87" s="114"/>
    </row>
    <row r="88" spans="2:16" x14ac:dyDescent="0.25">
      <c r="B88" s="331" t="s">
        <v>271</v>
      </c>
      <c r="C88" s="270"/>
      <c r="D88" s="270">
        <v>137</v>
      </c>
      <c r="E88" s="336">
        <f t="shared" si="2"/>
        <v>125</v>
      </c>
      <c r="F88" s="337">
        <f t="shared" si="3"/>
        <v>17125</v>
      </c>
      <c r="G88" s="332"/>
      <c r="H88" s="270"/>
      <c r="I88" s="270" t="s">
        <v>431</v>
      </c>
      <c r="J88" s="333"/>
      <c r="K88" s="270"/>
      <c r="L88" s="270"/>
      <c r="M88" s="334"/>
      <c r="N88" s="84"/>
      <c r="O88" s="114"/>
    </row>
    <row r="89" spans="2:16" x14ac:dyDescent="0.25">
      <c r="B89" s="331" t="s">
        <v>260</v>
      </c>
      <c r="C89" s="270"/>
      <c r="D89" s="270">
        <v>24</v>
      </c>
      <c r="E89" s="336">
        <f t="shared" si="2"/>
        <v>125</v>
      </c>
      <c r="F89" s="337">
        <f t="shared" si="3"/>
        <v>3000</v>
      </c>
      <c r="G89" s="332"/>
      <c r="H89" s="270"/>
      <c r="I89" s="270" t="s">
        <v>432</v>
      </c>
      <c r="J89" s="333"/>
      <c r="K89" s="270"/>
      <c r="L89" s="270"/>
      <c r="M89" s="334"/>
      <c r="N89" s="84"/>
      <c r="O89" s="114"/>
    </row>
    <row r="90" spans="2:16" x14ac:dyDescent="0.25">
      <c r="B90" s="331" t="s">
        <v>261</v>
      </c>
      <c r="C90" s="270"/>
      <c r="D90" s="270">
        <v>11</v>
      </c>
      <c r="E90" s="336">
        <f t="shared" si="2"/>
        <v>125</v>
      </c>
      <c r="F90" s="337">
        <f t="shared" si="3"/>
        <v>1375</v>
      </c>
      <c r="G90" s="332"/>
      <c r="H90" s="270"/>
      <c r="I90" s="270" t="s">
        <v>433</v>
      </c>
      <c r="J90" s="333"/>
      <c r="K90" s="270"/>
      <c r="L90" s="270"/>
      <c r="M90" s="334"/>
      <c r="N90" s="84"/>
      <c r="O90" s="114"/>
    </row>
    <row r="91" spans="2:16" x14ac:dyDescent="0.25">
      <c r="B91" s="331" t="s">
        <v>262</v>
      </c>
      <c r="C91" s="270"/>
      <c r="D91" s="270">
        <v>20</v>
      </c>
      <c r="E91" s="336">
        <f t="shared" si="2"/>
        <v>125</v>
      </c>
      <c r="F91" s="337">
        <f t="shared" si="3"/>
        <v>2500</v>
      </c>
      <c r="G91" s="332"/>
      <c r="H91" s="270"/>
      <c r="I91" s="270"/>
      <c r="J91" s="333"/>
      <c r="K91" s="270"/>
      <c r="L91" s="270"/>
      <c r="M91" s="334"/>
      <c r="N91" s="84"/>
      <c r="O91" s="114"/>
    </row>
    <row r="92" spans="2:16" x14ac:dyDescent="0.25">
      <c r="B92" s="331" t="s">
        <v>277</v>
      </c>
      <c r="C92" s="270"/>
      <c r="D92" s="270" t="s">
        <v>278</v>
      </c>
      <c r="E92" s="336"/>
      <c r="F92" s="337"/>
      <c r="G92" s="332"/>
      <c r="H92" s="270"/>
      <c r="I92" s="270"/>
      <c r="J92" s="333"/>
      <c r="K92" s="270"/>
      <c r="L92" s="270"/>
      <c r="M92" s="334"/>
      <c r="N92" s="84"/>
      <c r="O92" s="114"/>
    </row>
    <row r="93" spans="2:16" x14ac:dyDescent="0.25">
      <c r="B93" s="331"/>
      <c r="C93" s="270"/>
      <c r="D93" s="270"/>
      <c r="E93" s="336"/>
      <c r="F93" s="337"/>
      <c r="G93" s="332"/>
      <c r="H93" s="270"/>
      <c r="I93" s="270"/>
      <c r="J93" s="333"/>
      <c r="K93" s="270"/>
      <c r="L93" s="270"/>
      <c r="M93" s="334"/>
      <c r="N93" s="84"/>
      <c r="O93" s="114"/>
    </row>
    <row r="94" spans="2:16" x14ac:dyDescent="0.25">
      <c r="B94" s="331"/>
      <c r="C94" s="270"/>
      <c r="D94" s="270"/>
      <c r="E94" s="270"/>
      <c r="F94" s="270"/>
      <c r="G94" s="332"/>
      <c r="H94" s="270"/>
      <c r="I94" s="270"/>
      <c r="J94" s="333"/>
      <c r="K94" s="270"/>
      <c r="L94" s="270"/>
      <c r="M94" s="334"/>
      <c r="N94" s="84"/>
      <c r="O94" s="114"/>
    </row>
    <row r="95" spans="2:16" x14ac:dyDescent="0.25">
      <c r="B95" s="331" t="s">
        <v>266</v>
      </c>
      <c r="C95" s="270"/>
      <c r="D95" s="270" t="s">
        <v>275</v>
      </c>
      <c r="E95" s="270"/>
      <c r="F95" s="270"/>
      <c r="G95" s="270"/>
      <c r="H95" s="270"/>
      <c r="I95" s="270"/>
      <c r="J95" s="333"/>
      <c r="K95" s="270"/>
      <c r="L95" s="270"/>
      <c r="M95" s="272"/>
    </row>
    <row r="96" spans="2:16" x14ac:dyDescent="0.25">
      <c r="B96" s="338">
        <v>3993</v>
      </c>
      <c r="C96" s="270" t="s">
        <v>267</v>
      </c>
      <c r="D96" s="270"/>
      <c r="E96" s="270"/>
      <c r="F96" s="270"/>
      <c r="G96" s="270"/>
      <c r="H96" s="270" t="s">
        <v>279</v>
      </c>
      <c r="I96" s="270"/>
      <c r="J96" s="339">
        <v>1800000</v>
      </c>
      <c r="K96" s="270"/>
      <c r="L96" s="270"/>
      <c r="M96" s="272"/>
    </row>
    <row r="97" spans="1:19" x14ac:dyDescent="0.25">
      <c r="B97" s="340">
        <v>6409</v>
      </c>
      <c r="C97" s="270" t="s">
        <v>268</v>
      </c>
      <c r="D97" s="270"/>
      <c r="E97" s="270"/>
      <c r="F97" s="270"/>
      <c r="G97" s="270"/>
      <c r="H97" s="270" t="s">
        <v>280</v>
      </c>
      <c r="I97" s="270"/>
      <c r="J97" s="341">
        <f>B98/J96</f>
        <v>5.038888888888889E-4</v>
      </c>
      <c r="K97" s="270"/>
      <c r="L97" s="270"/>
      <c r="M97" s="272"/>
    </row>
    <row r="98" spans="1:19" x14ac:dyDescent="0.25">
      <c r="B98" s="342">
        <v>907</v>
      </c>
      <c r="C98" s="306" t="s">
        <v>269</v>
      </c>
      <c r="D98" s="306" t="s">
        <v>270</v>
      </c>
      <c r="E98" s="306"/>
      <c r="F98" s="306"/>
      <c r="G98" s="306"/>
      <c r="H98" s="306" t="s">
        <v>281</v>
      </c>
      <c r="I98" s="306"/>
      <c r="J98" s="343">
        <f>J96*J97</f>
        <v>907</v>
      </c>
      <c r="K98" s="306"/>
      <c r="L98" s="270"/>
      <c r="M98" s="272"/>
    </row>
    <row r="99" spans="1:19" x14ac:dyDescent="0.25">
      <c r="B99" s="344">
        <f>B98/B96</f>
        <v>0.22714750813924367</v>
      </c>
      <c r="C99" s="270" t="s">
        <v>272</v>
      </c>
      <c r="D99" s="270"/>
      <c r="E99" s="336">
        <f t="shared" ref="E99" si="4">$E$38</f>
        <v>125</v>
      </c>
      <c r="F99" s="337">
        <f>E99*B99</f>
        <v>28.39343851740546</v>
      </c>
      <c r="G99" s="270" t="s">
        <v>273</v>
      </c>
      <c r="H99" s="270"/>
      <c r="I99" s="270"/>
      <c r="J99" s="333"/>
      <c r="K99" s="270"/>
      <c r="L99" s="270"/>
      <c r="M99" s="272"/>
    </row>
    <row r="100" spans="1:19" x14ac:dyDescent="0.25">
      <c r="B100" s="345"/>
      <c r="C100" s="306"/>
      <c r="D100" s="306"/>
      <c r="E100" s="306"/>
      <c r="F100" s="306"/>
      <c r="G100" s="306" t="s">
        <v>274</v>
      </c>
      <c r="H100" s="306"/>
      <c r="I100" s="306"/>
      <c r="J100" s="346"/>
      <c r="K100" s="306"/>
      <c r="L100" s="306"/>
      <c r="M100" s="297"/>
    </row>
    <row r="102" spans="1:19" x14ac:dyDescent="0.25">
      <c r="B102" s="111"/>
      <c r="C102" s="32"/>
      <c r="D102" s="32"/>
      <c r="E102" s="32"/>
      <c r="F102" s="32"/>
      <c r="G102" s="32"/>
      <c r="H102" s="32"/>
      <c r="I102" s="32"/>
      <c r="J102" s="189"/>
      <c r="K102" s="32"/>
      <c r="L102" s="32"/>
      <c r="M102" s="32"/>
      <c r="N102" s="32"/>
    </row>
    <row r="103" spans="1:19" x14ac:dyDescent="0.25">
      <c r="B103" s="100" t="s">
        <v>355</v>
      </c>
      <c r="C103" s="100"/>
      <c r="D103" s="325">
        <v>42658</v>
      </c>
      <c r="E103" s="326" t="s">
        <v>354</v>
      </c>
      <c r="F103" s="190" t="s">
        <v>356</v>
      </c>
      <c r="G103" s="97" t="s">
        <v>357</v>
      </c>
      <c r="H103" s="97"/>
      <c r="I103" s="97"/>
      <c r="J103" s="190"/>
      <c r="K103" s="97"/>
      <c r="L103" s="97"/>
      <c r="M103" s="97"/>
      <c r="N103" s="97"/>
    </row>
    <row r="104" spans="1:19" x14ac:dyDescent="0.25">
      <c r="B104" s="276" t="s">
        <v>359</v>
      </c>
      <c r="C104" s="276"/>
      <c r="D104" s="276"/>
      <c r="E104" s="276"/>
      <c r="F104" s="276"/>
      <c r="G104" s="276"/>
      <c r="H104" s="276"/>
      <c r="I104" s="276"/>
      <c r="J104" s="276"/>
      <c r="K104" s="276"/>
      <c r="L104" s="276"/>
      <c r="M104" s="276"/>
      <c r="N104" s="276"/>
    </row>
    <row r="105" spans="1:19" x14ac:dyDescent="0.25">
      <c r="B105" s="20"/>
      <c r="C105" s="17"/>
      <c r="D105" s="2"/>
      <c r="E105" s="2"/>
      <c r="F105" s="3"/>
      <c r="G105" s="24"/>
      <c r="H105" s="10" t="s">
        <v>10</v>
      </c>
      <c r="I105" s="24" t="s">
        <v>13</v>
      </c>
      <c r="J105" s="191" t="s">
        <v>15</v>
      </c>
      <c r="K105" s="73"/>
      <c r="L105" s="75" t="s">
        <v>21</v>
      </c>
      <c r="M105" s="3" t="s">
        <v>10</v>
      </c>
      <c r="N105" s="3" t="s">
        <v>10</v>
      </c>
    </row>
    <row r="106" spans="1:19" x14ac:dyDescent="0.25">
      <c r="B106" s="21"/>
      <c r="C106" s="18"/>
      <c r="D106" s="11"/>
      <c r="E106" s="237">
        <f t="shared" ref="E106" si="5">$E$38</f>
        <v>125</v>
      </c>
      <c r="F106" s="13" t="s">
        <v>6</v>
      </c>
      <c r="G106" s="25" t="s">
        <v>8</v>
      </c>
      <c r="H106" s="12" t="s">
        <v>11</v>
      </c>
      <c r="I106" s="25" t="s">
        <v>14</v>
      </c>
      <c r="J106" s="35" t="s">
        <v>9</v>
      </c>
      <c r="K106" s="74" t="s">
        <v>15</v>
      </c>
      <c r="L106" s="29" t="s">
        <v>22</v>
      </c>
      <c r="M106" s="13" t="s">
        <v>18</v>
      </c>
      <c r="N106" s="13" t="s">
        <v>18</v>
      </c>
    </row>
    <row r="107" spans="1:19" x14ac:dyDescent="0.25">
      <c r="B107" s="21" t="s">
        <v>3</v>
      </c>
      <c r="C107" s="18" t="s">
        <v>4</v>
      </c>
      <c r="D107" s="15" t="s">
        <v>5</v>
      </c>
      <c r="E107" s="11" t="s">
        <v>7</v>
      </c>
      <c r="F107" s="13"/>
      <c r="G107" s="25" t="s">
        <v>9</v>
      </c>
      <c r="H107" s="12" t="s">
        <v>12</v>
      </c>
      <c r="I107" s="25" t="s">
        <v>335</v>
      </c>
      <c r="J107" s="35" t="s">
        <v>16</v>
      </c>
      <c r="K107" s="33" t="s">
        <v>17</v>
      </c>
      <c r="L107" s="21" t="s">
        <v>20</v>
      </c>
      <c r="M107" s="13" t="s">
        <v>19</v>
      </c>
      <c r="N107" s="13" t="s">
        <v>19</v>
      </c>
    </row>
    <row r="108" spans="1:19" x14ac:dyDescent="0.25">
      <c r="B108" s="22"/>
      <c r="C108" s="19"/>
      <c r="D108" s="4"/>
      <c r="E108" s="4"/>
      <c r="F108" s="5"/>
      <c r="G108" s="26"/>
      <c r="H108" s="14"/>
      <c r="I108" s="102" t="s">
        <v>334</v>
      </c>
      <c r="J108" s="192"/>
      <c r="K108" s="4"/>
      <c r="L108" s="66"/>
      <c r="M108" s="5" t="s">
        <v>40</v>
      </c>
      <c r="N108" s="5" t="s">
        <v>41</v>
      </c>
      <c r="O108" s="28"/>
      <c r="P108" s="32"/>
      <c r="Q108" s="32"/>
    </row>
    <row r="109" spans="1:19" x14ac:dyDescent="0.25">
      <c r="A109" s="419">
        <v>1</v>
      </c>
      <c r="B109" s="197" t="str">
        <f>'16-inv'!$I$13</f>
        <v>#2016-16</v>
      </c>
      <c r="C109" s="211">
        <f>'16-inv'!$H$2</f>
        <v>42370</v>
      </c>
      <c r="D109" s="56">
        <f>'16-inv'!$S$61</f>
        <v>0</v>
      </c>
      <c r="E109" s="198">
        <f>'16-inv'!$S$62</f>
        <v>0</v>
      </c>
      <c r="F109" s="41"/>
      <c r="G109" s="179">
        <f>'16-inv'!$S$73</f>
        <v>0</v>
      </c>
      <c r="H109" s="199">
        <f>'16-inv'!$H$22</f>
        <v>0</v>
      </c>
      <c r="I109" s="45"/>
      <c r="J109" s="187" t="s">
        <v>225</v>
      </c>
      <c r="K109" s="46">
        <f>C109+10</f>
        <v>42380</v>
      </c>
      <c r="L109" s="46">
        <f>C109+15</f>
        <v>42385</v>
      </c>
      <c r="M109" s="43">
        <f>H109</f>
        <v>0</v>
      </c>
      <c r="N109" s="101">
        <f>M78+H109</f>
        <v>1</v>
      </c>
      <c r="O109" t="s">
        <v>345</v>
      </c>
    </row>
    <row r="110" spans="1:19" x14ac:dyDescent="0.25">
      <c r="A110" s="419"/>
      <c r="B110" s="214"/>
      <c r="C110" s="233"/>
      <c r="D110" s="79"/>
      <c r="E110" s="68"/>
      <c r="F110" s="69"/>
      <c r="G110" s="70"/>
      <c r="H110" s="72"/>
      <c r="I110" s="322" t="str">
        <f>'16-inv'!$H$37</f>
        <v>this is the summary of services description that can't be any longer than the words you see right here.</v>
      </c>
      <c r="J110" s="212"/>
      <c r="K110" s="64"/>
      <c r="L110" s="64"/>
      <c r="M110" s="71"/>
      <c r="N110" s="102"/>
      <c r="O110" s="28" t="s">
        <v>346</v>
      </c>
      <c r="P110" s="32"/>
      <c r="Q110" s="32"/>
      <c r="R110" s="83"/>
      <c r="S110" s="83"/>
    </row>
    <row r="111" spans="1:19" x14ac:dyDescent="0.25">
      <c r="A111" s="419">
        <f>A109+1</f>
        <v>2</v>
      </c>
      <c r="B111" s="197" t="str">
        <f>'17-inv'!$I$13</f>
        <v>#2016-17</v>
      </c>
      <c r="C111" s="211">
        <f>'17-inv'!$H$2</f>
        <v>42370</v>
      </c>
      <c r="D111" s="56">
        <f>'17-inv'!$S$61</f>
        <v>0</v>
      </c>
      <c r="E111" s="198">
        <f>'17-inv'!$S$62</f>
        <v>0</v>
      </c>
      <c r="F111" s="41"/>
      <c r="G111" s="179">
        <f>'17-inv'!$S$73</f>
        <v>0</v>
      </c>
      <c r="H111" s="199">
        <f>'17-inv'!$H$22</f>
        <v>0</v>
      </c>
      <c r="I111" s="45"/>
      <c r="J111" s="187" t="s">
        <v>225</v>
      </c>
      <c r="K111" s="46">
        <f>C111+10</f>
        <v>42380</v>
      </c>
      <c r="L111" s="46">
        <f>C111+15</f>
        <v>42385</v>
      </c>
      <c r="M111" s="43">
        <f>M109+H111</f>
        <v>0</v>
      </c>
      <c r="N111" s="112">
        <f>N109+H111</f>
        <v>1</v>
      </c>
      <c r="O111" t="s">
        <v>345</v>
      </c>
    </row>
    <row r="112" spans="1:19" x14ac:dyDescent="0.25">
      <c r="A112" s="419"/>
      <c r="B112" s="214"/>
      <c r="C112" s="233"/>
      <c r="D112" s="79"/>
      <c r="E112" s="68"/>
      <c r="F112" s="69"/>
      <c r="G112" s="70"/>
      <c r="H112" s="72"/>
      <c r="I112" s="322" t="str">
        <f>'17-inv'!$H$37</f>
        <v>this is the summary of services description that can't be any longer than the words you see right here.</v>
      </c>
      <c r="J112" s="212"/>
      <c r="K112" s="64"/>
      <c r="L112" s="64"/>
      <c r="M112" s="71"/>
      <c r="N112" s="102"/>
      <c r="O112" s="28" t="s">
        <v>346</v>
      </c>
      <c r="P112" s="32"/>
      <c r="Q112" s="32"/>
    </row>
    <row r="113" spans="1:17" x14ac:dyDescent="0.25">
      <c r="A113" s="419">
        <f>A111+1</f>
        <v>3</v>
      </c>
      <c r="B113" s="197" t="str">
        <f>'18-inv'!$I$13</f>
        <v>#2016-18</v>
      </c>
      <c r="C113" s="211">
        <f>'18-inv'!$H$2</f>
        <v>42370</v>
      </c>
      <c r="D113" s="56">
        <f>'18-inv'!$S$61</f>
        <v>0</v>
      </c>
      <c r="E113" s="198">
        <f>'18-inv'!$S$62</f>
        <v>0</v>
      </c>
      <c r="F113" s="41"/>
      <c r="G113" s="179">
        <f>'18-inv'!$S$73</f>
        <v>0</v>
      </c>
      <c r="H113" s="199">
        <f>'18-inv'!$H$22</f>
        <v>0</v>
      </c>
      <c r="I113" s="45"/>
      <c r="J113" s="187" t="s">
        <v>225</v>
      </c>
      <c r="K113" s="46">
        <f>C113+10</f>
        <v>42380</v>
      </c>
      <c r="L113" s="46">
        <f>C113+15</f>
        <v>42385</v>
      </c>
      <c r="M113" s="43">
        <f>M111+H113</f>
        <v>0</v>
      </c>
      <c r="N113" s="112">
        <f>N111+H113</f>
        <v>1</v>
      </c>
      <c r="O113" t="s">
        <v>345</v>
      </c>
    </row>
    <row r="114" spans="1:17" x14ac:dyDescent="0.25">
      <c r="A114" s="419"/>
      <c r="B114" s="214"/>
      <c r="C114" s="233"/>
      <c r="D114" s="79"/>
      <c r="E114" s="68"/>
      <c r="F114" s="69"/>
      <c r="G114" s="70"/>
      <c r="H114" s="72"/>
      <c r="I114" s="322" t="str">
        <f>'18-inv'!$H$37</f>
        <v>this is the summary of services description that can't be any longer than the words you see right here.</v>
      </c>
      <c r="J114" s="212"/>
      <c r="K114" s="64"/>
      <c r="L114" s="64"/>
      <c r="M114" s="71"/>
      <c r="N114" s="102"/>
      <c r="O114" s="28" t="s">
        <v>346</v>
      </c>
      <c r="P114" s="32"/>
      <c r="Q114" s="32"/>
    </row>
    <row r="115" spans="1:17" x14ac:dyDescent="0.25">
      <c r="A115" s="419">
        <f>A113+1</f>
        <v>4</v>
      </c>
      <c r="B115" s="197" t="str">
        <f>'19-inv'!$I$13</f>
        <v>#2016-19</v>
      </c>
      <c r="C115" s="211">
        <f>'19-inv'!$H$2</f>
        <v>42370</v>
      </c>
      <c r="D115" s="56">
        <f>'19-inv'!$S$61</f>
        <v>0</v>
      </c>
      <c r="E115" s="198">
        <f>'19-inv'!$S$62</f>
        <v>0</v>
      </c>
      <c r="F115" s="41"/>
      <c r="G115" s="179">
        <f>'19-inv'!$S$73</f>
        <v>0</v>
      </c>
      <c r="H115" s="199">
        <f>'19-inv'!$H$22</f>
        <v>0</v>
      </c>
      <c r="I115" s="45"/>
      <c r="J115" s="187" t="s">
        <v>225</v>
      </c>
      <c r="K115" s="46">
        <f>C115+10</f>
        <v>42380</v>
      </c>
      <c r="L115" s="46">
        <f>C115+15</f>
        <v>42385</v>
      </c>
      <c r="M115" s="43">
        <f>M113+H115</f>
        <v>0</v>
      </c>
      <c r="N115" s="112">
        <f>N113+H115</f>
        <v>1</v>
      </c>
      <c r="O115" t="s">
        <v>345</v>
      </c>
    </row>
    <row r="116" spans="1:17" x14ac:dyDescent="0.25">
      <c r="A116" s="419"/>
      <c r="B116" s="214"/>
      <c r="C116" s="233"/>
      <c r="D116" s="79"/>
      <c r="E116" s="68"/>
      <c r="F116" s="69"/>
      <c r="G116" s="70"/>
      <c r="H116" s="72"/>
      <c r="I116" s="322" t="str">
        <f>'19-inv'!$H$37</f>
        <v>this is the summary of services description that can't be any longer than the words you see right here.</v>
      </c>
      <c r="J116" s="212"/>
      <c r="K116" s="64"/>
      <c r="L116" s="64"/>
      <c r="M116" s="71"/>
      <c r="N116" s="102"/>
      <c r="O116" s="28" t="s">
        <v>346</v>
      </c>
      <c r="P116" s="32"/>
      <c r="Q116" s="32"/>
    </row>
    <row r="117" spans="1:17" x14ac:dyDescent="0.25">
      <c r="A117" s="419">
        <f>A115+1</f>
        <v>5</v>
      </c>
      <c r="B117" s="197" t="str">
        <f>'20-inv'!$I$13</f>
        <v>#2016-20</v>
      </c>
      <c r="C117" s="211">
        <f>'20-inv'!$H$2</f>
        <v>42370</v>
      </c>
      <c r="D117" s="56">
        <f>'20-inv'!$S$61</f>
        <v>0</v>
      </c>
      <c r="E117" s="198">
        <f>'20-inv'!$S$62</f>
        <v>0</v>
      </c>
      <c r="F117" s="41"/>
      <c r="G117" s="179">
        <f>'20-inv'!$S$73</f>
        <v>0</v>
      </c>
      <c r="H117" s="199">
        <f>'20-inv'!$H$22</f>
        <v>0</v>
      </c>
      <c r="I117" s="45"/>
      <c r="J117" s="187" t="s">
        <v>225</v>
      </c>
      <c r="K117" s="46">
        <f>C117+10</f>
        <v>42380</v>
      </c>
      <c r="L117" s="46">
        <f>C117+15</f>
        <v>42385</v>
      </c>
      <c r="M117" s="43">
        <f>M115+H117</f>
        <v>0</v>
      </c>
      <c r="N117" s="112">
        <f>N115+H117</f>
        <v>1</v>
      </c>
      <c r="O117" t="s">
        <v>345</v>
      </c>
    </row>
    <row r="118" spans="1:17" x14ac:dyDescent="0.25">
      <c r="A118" s="419"/>
      <c r="B118" s="214"/>
      <c r="C118" s="233"/>
      <c r="D118" s="79"/>
      <c r="E118" s="68"/>
      <c r="F118" s="69"/>
      <c r="G118" s="70"/>
      <c r="H118" s="72"/>
      <c r="I118" s="322" t="str">
        <f>'20-inv'!$H$37</f>
        <v>this is the summary of services description that can't be any longer than the words you see right here.</v>
      </c>
      <c r="J118" s="212"/>
      <c r="K118" s="64"/>
      <c r="L118" s="64"/>
      <c r="M118" s="71"/>
      <c r="N118" s="102"/>
      <c r="O118" s="28" t="s">
        <v>346</v>
      </c>
      <c r="P118" s="32"/>
      <c r="Q118" s="32"/>
    </row>
    <row r="119" spans="1:17" x14ac:dyDescent="0.25">
      <c r="A119" s="419">
        <f>A117+1</f>
        <v>6</v>
      </c>
      <c r="B119" s="197" t="str">
        <f>'21-inv'!$I$13</f>
        <v>#2016-21</v>
      </c>
      <c r="C119" s="211">
        <f>'21-inv'!$H$2</f>
        <v>42370</v>
      </c>
      <c r="D119" s="56">
        <f>'21-inv'!$S$61</f>
        <v>0</v>
      </c>
      <c r="E119" s="198">
        <f>'21-inv'!$S$62</f>
        <v>0</v>
      </c>
      <c r="F119" s="41"/>
      <c r="G119" s="179">
        <f>'21-inv'!$S$73</f>
        <v>0</v>
      </c>
      <c r="H119" s="199">
        <f>'21-inv'!$H$22</f>
        <v>0</v>
      </c>
      <c r="I119" s="45"/>
      <c r="J119" s="187" t="s">
        <v>225</v>
      </c>
      <c r="K119" s="46">
        <f>C119+10</f>
        <v>42380</v>
      </c>
      <c r="L119" s="46">
        <f>C119+15</f>
        <v>42385</v>
      </c>
      <c r="M119" s="43">
        <f>M117+H119</f>
        <v>0</v>
      </c>
      <c r="N119" s="112">
        <f>N117+H119</f>
        <v>1</v>
      </c>
      <c r="O119" t="s">
        <v>345</v>
      </c>
    </row>
    <row r="120" spans="1:17" x14ac:dyDescent="0.25">
      <c r="A120" s="419"/>
      <c r="B120" s="214"/>
      <c r="C120" s="233"/>
      <c r="D120" s="79"/>
      <c r="E120" s="68"/>
      <c r="F120" s="69"/>
      <c r="G120" s="70"/>
      <c r="H120" s="72"/>
      <c r="I120" s="322" t="str">
        <f>'21-inv'!$H$37</f>
        <v>this is the summary of services description that can't be any longer than the words you see right here.</v>
      </c>
      <c r="J120" s="212"/>
      <c r="K120" s="64"/>
      <c r="L120" s="64"/>
      <c r="M120" s="71"/>
      <c r="N120" s="102"/>
      <c r="O120" s="28" t="s">
        <v>346</v>
      </c>
      <c r="P120" s="32"/>
      <c r="Q120" s="32"/>
    </row>
    <row r="121" spans="1:17" x14ac:dyDescent="0.25">
      <c r="A121" s="419">
        <f>A119+1</f>
        <v>7</v>
      </c>
      <c r="B121" s="197" t="str">
        <f>'22-inv'!$I$13</f>
        <v>#2016-22</v>
      </c>
      <c r="C121" s="211">
        <f>'22-inv'!$H$2</f>
        <v>42370</v>
      </c>
      <c r="D121" s="56">
        <f>'22-inv'!$S$61</f>
        <v>0</v>
      </c>
      <c r="E121" s="198">
        <f>'22-inv'!$S$62</f>
        <v>0</v>
      </c>
      <c r="F121" s="41"/>
      <c r="G121" s="179">
        <f>'22-inv'!$S$73</f>
        <v>0</v>
      </c>
      <c r="H121" s="199">
        <f>'22-inv'!$H$22</f>
        <v>0</v>
      </c>
      <c r="I121" s="45"/>
      <c r="J121" s="187" t="s">
        <v>225</v>
      </c>
      <c r="K121" s="46">
        <f>C121+10</f>
        <v>42380</v>
      </c>
      <c r="L121" s="46">
        <f>C121+15</f>
        <v>42385</v>
      </c>
      <c r="M121" s="43">
        <f>M119+H121</f>
        <v>0</v>
      </c>
      <c r="N121" s="112">
        <f>N119+H121</f>
        <v>1</v>
      </c>
      <c r="O121" t="s">
        <v>345</v>
      </c>
    </row>
    <row r="122" spans="1:17" x14ac:dyDescent="0.25">
      <c r="A122" s="419"/>
      <c r="B122" s="214"/>
      <c r="C122" s="233"/>
      <c r="D122" s="79"/>
      <c r="E122" s="68"/>
      <c r="F122" s="69"/>
      <c r="G122" s="70"/>
      <c r="H122" s="72"/>
      <c r="I122" s="322" t="str">
        <f>'22-inv'!$H$37</f>
        <v>this is the summary of services description that can't be any longer than the words you see right here.</v>
      </c>
      <c r="J122" s="212"/>
      <c r="K122" s="64"/>
      <c r="L122" s="64"/>
      <c r="M122" s="71"/>
      <c r="N122" s="102"/>
      <c r="O122" s="28" t="s">
        <v>346</v>
      </c>
      <c r="P122" s="32"/>
      <c r="Q122" s="32"/>
    </row>
    <row r="123" spans="1:17" x14ac:dyDescent="0.25">
      <c r="A123" s="419">
        <f>A121+1</f>
        <v>8</v>
      </c>
      <c r="B123" s="197" t="str">
        <f>'23-inv'!$I$13</f>
        <v>#2016-23</v>
      </c>
      <c r="C123" s="211">
        <f>'23-inv'!$H$2</f>
        <v>42370</v>
      </c>
      <c r="D123" s="56">
        <f>'23-inv'!$S$61</f>
        <v>0</v>
      </c>
      <c r="E123" s="198">
        <f>'23-inv'!$S$62</f>
        <v>0</v>
      </c>
      <c r="F123" s="41"/>
      <c r="G123" s="179">
        <f>'23-inv'!$S$73</f>
        <v>0</v>
      </c>
      <c r="H123" s="199">
        <f>'23-inv'!$H$22</f>
        <v>0</v>
      </c>
      <c r="I123" s="45"/>
      <c r="J123" s="187" t="s">
        <v>225</v>
      </c>
      <c r="K123" s="46">
        <f>C123+10</f>
        <v>42380</v>
      </c>
      <c r="L123" s="46">
        <f>C123+15</f>
        <v>42385</v>
      </c>
      <c r="M123" s="43">
        <f>M121+H123</f>
        <v>0</v>
      </c>
      <c r="N123" s="112">
        <f>N121+H123</f>
        <v>1</v>
      </c>
      <c r="O123" t="s">
        <v>345</v>
      </c>
    </row>
    <row r="124" spans="1:17" x14ac:dyDescent="0.25">
      <c r="A124" s="419"/>
      <c r="B124" s="214"/>
      <c r="C124" s="233"/>
      <c r="D124" s="79"/>
      <c r="E124" s="68"/>
      <c r="F124" s="69"/>
      <c r="G124" s="70"/>
      <c r="H124" s="72"/>
      <c r="I124" s="322" t="str">
        <f>'23-inv'!$H$37</f>
        <v>this is the summary of services description that can't be any longer than the words you see right here.</v>
      </c>
      <c r="J124" s="212"/>
      <c r="K124" s="64"/>
      <c r="L124" s="64"/>
      <c r="M124" s="71"/>
      <c r="N124" s="102"/>
      <c r="O124" s="28" t="s">
        <v>346</v>
      </c>
      <c r="P124" s="32"/>
      <c r="Q124" s="32"/>
    </row>
    <row r="125" spans="1:17" x14ac:dyDescent="0.25">
      <c r="A125" s="419">
        <f>A123+1</f>
        <v>9</v>
      </c>
      <c r="B125" s="197" t="str">
        <f>'24-inv'!$I$13</f>
        <v>#2016-24</v>
      </c>
      <c r="C125" s="211">
        <f>'24-inv'!$H$2</f>
        <v>42370</v>
      </c>
      <c r="D125" s="56">
        <f>'24-inv'!$S$61</f>
        <v>0</v>
      </c>
      <c r="E125" s="198">
        <f>'24-inv'!$S$62</f>
        <v>0</v>
      </c>
      <c r="F125" s="41"/>
      <c r="G125" s="179">
        <f>'24-inv'!$S$73</f>
        <v>0</v>
      </c>
      <c r="H125" s="199">
        <f>'24-inv'!$H$22</f>
        <v>0</v>
      </c>
      <c r="I125" s="45"/>
      <c r="J125" s="187" t="s">
        <v>225</v>
      </c>
      <c r="K125" s="46">
        <f>C125+10</f>
        <v>42380</v>
      </c>
      <c r="L125" s="46">
        <f>C125+15</f>
        <v>42385</v>
      </c>
      <c r="M125" s="43">
        <f>M123+H125</f>
        <v>0</v>
      </c>
      <c r="N125" s="112">
        <f>N123+H125</f>
        <v>1</v>
      </c>
      <c r="O125" t="s">
        <v>345</v>
      </c>
    </row>
    <row r="126" spans="1:17" x14ac:dyDescent="0.25">
      <c r="A126" s="419"/>
      <c r="B126" s="214"/>
      <c r="C126" s="233"/>
      <c r="D126" s="79"/>
      <c r="E126" s="68"/>
      <c r="F126" s="69"/>
      <c r="G126" s="70"/>
      <c r="H126" s="72"/>
      <c r="I126" s="322" t="str">
        <f>'24-inv'!$H$37</f>
        <v>this is the summary of services description that can't be any longer than the words you see right here.</v>
      </c>
      <c r="J126" s="212"/>
      <c r="K126" s="64"/>
      <c r="L126" s="64"/>
      <c r="M126" s="71"/>
      <c r="N126" s="102"/>
      <c r="O126" s="28" t="s">
        <v>346</v>
      </c>
      <c r="P126" s="32"/>
      <c r="Q126" s="32"/>
    </row>
    <row r="127" spans="1:17" x14ac:dyDescent="0.25">
      <c r="A127" s="419">
        <f>A125+1</f>
        <v>10</v>
      </c>
      <c r="B127" s="197" t="str">
        <f>'25-inv'!$I$13</f>
        <v>#2016-25</v>
      </c>
      <c r="C127" s="211">
        <f>'25-inv'!$H$2</f>
        <v>42370</v>
      </c>
      <c r="D127" s="56">
        <f>'25-inv'!$S$61</f>
        <v>0</v>
      </c>
      <c r="E127" s="198">
        <f>'25-inv'!$S$62</f>
        <v>0</v>
      </c>
      <c r="F127" s="41"/>
      <c r="G127" s="179">
        <f>'25-inv'!$S$73</f>
        <v>0</v>
      </c>
      <c r="H127" s="199">
        <f>'25-inv'!$H$22</f>
        <v>0</v>
      </c>
      <c r="I127" s="45"/>
      <c r="J127" s="187" t="s">
        <v>225</v>
      </c>
      <c r="K127" s="46">
        <f>C127+10</f>
        <v>42380</v>
      </c>
      <c r="L127" s="46">
        <f>C127+15</f>
        <v>42385</v>
      </c>
      <c r="M127" s="43">
        <f>M125+H127</f>
        <v>0</v>
      </c>
      <c r="N127" s="112">
        <f>N125+H127</f>
        <v>1</v>
      </c>
      <c r="O127" t="s">
        <v>345</v>
      </c>
    </row>
    <row r="128" spans="1:17" x14ac:dyDescent="0.25">
      <c r="A128" s="419"/>
      <c r="B128" s="214"/>
      <c r="C128" s="233"/>
      <c r="D128" s="79"/>
      <c r="E128" s="68"/>
      <c r="F128" s="69"/>
      <c r="G128" s="70"/>
      <c r="H128" s="72"/>
      <c r="I128" s="322" t="str">
        <f>'25-inv'!$H$37</f>
        <v>this is the summary of services description that can't be any longer than the words you see right here.</v>
      </c>
      <c r="J128" s="212"/>
      <c r="K128" s="64"/>
      <c r="L128" s="64"/>
      <c r="M128" s="71"/>
      <c r="N128" s="102"/>
      <c r="O128" s="28" t="s">
        <v>346</v>
      </c>
      <c r="P128" s="32"/>
      <c r="Q128" s="32"/>
    </row>
    <row r="129" spans="1:19" x14ac:dyDescent="0.25">
      <c r="A129" s="419">
        <f>A127+1</f>
        <v>11</v>
      </c>
      <c r="B129" s="197" t="str">
        <f>'26-inv'!$I$13</f>
        <v>#2016-26</v>
      </c>
      <c r="C129" s="211">
        <f>'26-inv'!$H$2</f>
        <v>42370</v>
      </c>
      <c r="D129" s="56">
        <f>'26-inv'!$S$61</f>
        <v>0</v>
      </c>
      <c r="E129" s="198">
        <f>'26-inv'!$S$62</f>
        <v>0</v>
      </c>
      <c r="F129" s="41"/>
      <c r="G129" s="179">
        <f>'26-inv'!$S$73</f>
        <v>0</v>
      </c>
      <c r="H129" s="199">
        <f>'26-inv'!$H$22</f>
        <v>0</v>
      </c>
      <c r="I129" s="45"/>
      <c r="J129" s="187" t="s">
        <v>225</v>
      </c>
      <c r="K129" s="46">
        <f>C129+10</f>
        <v>42380</v>
      </c>
      <c r="L129" s="46">
        <f>C129+15</f>
        <v>42385</v>
      </c>
      <c r="M129" s="43">
        <f>M127+H129</f>
        <v>0</v>
      </c>
      <c r="N129" s="112">
        <f>N127+H129</f>
        <v>1</v>
      </c>
      <c r="O129" t="s">
        <v>345</v>
      </c>
    </row>
    <row r="130" spans="1:19" x14ac:dyDescent="0.25">
      <c r="A130" s="419"/>
      <c r="B130" s="214"/>
      <c r="C130" s="233"/>
      <c r="D130" s="79"/>
      <c r="E130" s="68"/>
      <c r="F130" s="69"/>
      <c r="G130" s="70"/>
      <c r="H130" s="72"/>
      <c r="I130" s="322" t="str">
        <f>'26-inv'!$H$37</f>
        <v>this is the summary of services description that can't be any longer than the words you see right here.</v>
      </c>
      <c r="J130" s="212"/>
      <c r="K130" s="64"/>
      <c r="L130" s="64"/>
      <c r="M130" s="71"/>
      <c r="N130" s="102"/>
      <c r="O130" s="28" t="s">
        <v>346</v>
      </c>
      <c r="P130" s="32"/>
      <c r="Q130" s="32"/>
    </row>
    <row r="131" spans="1:19" x14ac:dyDescent="0.25">
      <c r="A131" s="419">
        <f>A129+1</f>
        <v>12</v>
      </c>
      <c r="B131" s="197" t="str">
        <f>'27-inv'!$I$13</f>
        <v>#2016-27</v>
      </c>
      <c r="C131" s="211">
        <f>'27-inv'!$H$2</f>
        <v>42370</v>
      </c>
      <c r="D131" s="56">
        <f>'27-inv'!$S$61</f>
        <v>0</v>
      </c>
      <c r="E131" s="198">
        <f>'27-inv'!$S$62</f>
        <v>0</v>
      </c>
      <c r="F131" s="41"/>
      <c r="G131" s="179">
        <f>'27-inv'!$S$73</f>
        <v>0</v>
      </c>
      <c r="H131" s="199">
        <f>'27-inv'!$H$22</f>
        <v>0</v>
      </c>
      <c r="I131" s="45"/>
      <c r="J131" s="187" t="s">
        <v>225</v>
      </c>
      <c r="K131" s="46">
        <f>C131+10</f>
        <v>42380</v>
      </c>
      <c r="L131" s="46">
        <f>C131+15</f>
        <v>42385</v>
      </c>
      <c r="M131" s="43">
        <f>M129+H131</f>
        <v>0</v>
      </c>
      <c r="N131" s="112">
        <f>N129+H131</f>
        <v>1</v>
      </c>
      <c r="O131" t="s">
        <v>345</v>
      </c>
    </row>
    <row r="132" spans="1:19" x14ac:dyDescent="0.25">
      <c r="A132" s="419"/>
      <c r="B132" s="214"/>
      <c r="C132" s="233"/>
      <c r="D132" s="79"/>
      <c r="E132" s="68"/>
      <c r="F132" s="69"/>
      <c r="G132" s="70"/>
      <c r="H132" s="72"/>
      <c r="I132" s="322" t="str">
        <f>'27-inv'!$H$37</f>
        <v>this is the summary of services description that can't be any longer than the words you see right here.</v>
      </c>
      <c r="J132" s="212"/>
      <c r="K132" s="64"/>
      <c r="L132" s="64"/>
      <c r="M132" s="71"/>
      <c r="N132" s="102"/>
      <c r="O132" s="28" t="s">
        <v>346</v>
      </c>
      <c r="P132" s="32"/>
      <c r="Q132" s="83"/>
      <c r="R132" s="83"/>
      <c r="S132" s="83"/>
    </row>
    <row r="133" spans="1:19" x14ac:dyDescent="0.25">
      <c r="A133" s="419">
        <f>A131+1</f>
        <v>13</v>
      </c>
      <c r="B133" s="197" t="str">
        <f>'28-inv'!$I$13</f>
        <v>#2016-28</v>
      </c>
      <c r="C133" s="211">
        <f>'28-inv'!$H$2</f>
        <v>42370</v>
      </c>
      <c r="D133" s="56">
        <f>'28-inv'!$S$61</f>
        <v>0</v>
      </c>
      <c r="E133" s="198">
        <f>'28-inv'!$S$62</f>
        <v>0</v>
      </c>
      <c r="F133" s="41"/>
      <c r="G133" s="179">
        <f>'28-inv'!$S$73</f>
        <v>0</v>
      </c>
      <c r="H133" s="199">
        <f>'28-inv'!$H$22</f>
        <v>0</v>
      </c>
      <c r="I133" s="45"/>
      <c r="J133" s="187" t="s">
        <v>225</v>
      </c>
      <c r="K133" s="46">
        <f>C133+10</f>
        <v>42380</v>
      </c>
      <c r="L133" s="46">
        <f>C133+15</f>
        <v>42385</v>
      </c>
      <c r="M133" s="43">
        <f>M131+H133</f>
        <v>0</v>
      </c>
      <c r="N133" s="112">
        <f>N131+H133</f>
        <v>1</v>
      </c>
      <c r="O133" t="s">
        <v>345</v>
      </c>
    </row>
    <row r="134" spans="1:19" x14ac:dyDescent="0.25">
      <c r="A134" s="419"/>
      <c r="B134" s="214"/>
      <c r="C134" s="233"/>
      <c r="D134" s="79"/>
      <c r="E134" s="68"/>
      <c r="F134" s="69"/>
      <c r="G134" s="70"/>
      <c r="H134" s="72"/>
      <c r="I134" s="322" t="str">
        <f>'28-inv'!$H$37</f>
        <v>this is the summary of services description that can't be any longer than the words you see right here.</v>
      </c>
      <c r="J134" s="212"/>
      <c r="K134" s="64"/>
      <c r="L134" s="64"/>
      <c r="M134" s="71"/>
      <c r="N134" s="102"/>
      <c r="O134" s="28" t="s">
        <v>346</v>
      </c>
      <c r="P134" s="32"/>
      <c r="Q134" s="32"/>
    </row>
    <row r="135" spans="1:19" x14ac:dyDescent="0.25">
      <c r="A135" s="419">
        <f>A133+1</f>
        <v>14</v>
      </c>
      <c r="B135" s="197" t="str">
        <f>'29-inv'!$I$13</f>
        <v>#2016-29</v>
      </c>
      <c r="C135" s="211">
        <f>'29-inv'!$H$2</f>
        <v>42370</v>
      </c>
      <c r="D135" s="56">
        <f>'29-inv'!$S$61</f>
        <v>0</v>
      </c>
      <c r="E135" s="198">
        <f>'29-inv'!$S$62</f>
        <v>0</v>
      </c>
      <c r="F135" s="41"/>
      <c r="G135" s="179">
        <f>'29-inv'!$S$73</f>
        <v>0</v>
      </c>
      <c r="H135" s="199">
        <f>'29-inv'!$H$22</f>
        <v>0</v>
      </c>
      <c r="I135" s="45"/>
      <c r="J135" s="187" t="s">
        <v>225</v>
      </c>
      <c r="K135" s="46">
        <f>C135+10</f>
        <v>42380</v>
      </c>
      <c r="L135" s="46">
        <f>C135+15</f>
        <v>42385</v>
      </c>
      <c r="M135" s="43">
        <f>M133+H135</f>
        <v>0</v>
      </c>
      <c r="N135" s="112">
        <f>N133+H135</f>
        <v>1</v>
      </c>
      <c r="O135" t="s">
        <v>345</v>
      </c>
    </row>
    <row r="136" spans="1:19" x14ac:dyDescent="0.25">
      <c r="A136" s="419"/>
      <c r="B136" s="214"/>
      <c r="C136" s="233"/>
      <c r="D136" s="79"/>
      <c r="E136" s="68"/>
      <c r="F136" s="69"/>
      <c r="G136" s="70"/>
      <c r="H136" s="72"/>
      <c r="I136" s="322" t="str">
        <f>'29-inv'!$H$37</f>
        <v>this is the summary of services description that can't be any longer than the words you see right here.</v>
      </c>
      <c r="J136" s="212"/>
      <c r="K136" s="64"/>
      <c r="L136" s="64"/>
      <c r="M136" s="71"/>
      <c r="N136" s="102"/>
      <c r="O136" s="28" t="s">
        <v>346</v>
      </c>
      <c r="P136" s="32"/>
      <c r="Q136" s="32"/>
    </row>
    <row r="137" spans="1:19" x14ac:dyDescent="0.25">
      <c r="A137" s="419">
        <f>A135+1</f>
        <v>15</v>
      </c>
      <c r="B137" s="197" t="str">
        <f>'30-inv'!$I$13</f>
        <v>#2016-30</v>
      </c>
      <c r="C137" s="211">
        <f>'30-inv'!$H$2</f>
        <v>42370</v>
      </c>
      <c r="D137" s="56">
        <f>'30-inv'!$S$61</f>
        <v>0</v>
      </c>
      <c r="E137" s="198">
        <f>'30-inv'!$S$62</f>
        <v>0</v>
      </c>
      <c r="F137" s="41"/>
      <c r="G137" s="179">
        <f>'30-inv'!$S$73</f>
        <v>0</v>
      </c>
      <c r="H137" s="199">
        <f>'30-inv'!$H$22</f>
        <v>0</v>
      </c>
      <c r="I137" s="45"/>
      <c r="J137" s="187" t="s">
        <v>225</v>
      </c>
      <c r="K137" s="46">
        <f>C137+10</f>
        <v>42380</v>
      </c>
      <c r="L137" s="46">
        <f>C137+15</f>
        <v>42385</v>
      </c>
      <c r="M137" s="43">
        <f>M135+H137</f>
        <v>0</v>
      </c>
      <c r="N137" s="112">
        <f>N135+H137</f>
        <v>1</v>
      </c>
      <c r="O137" t="s">
        <v>345</v>
      </c>
    </row>
    <row r="138" spans="1:19" x14ac:dyDescent="0.25">
      <c r="A138" s="419"/>
      <c r="B138" s="214"/>
      <c r="C138" s="233"/>
      <c r="D138" s="79"/>
      <c r="E138" s="68"/>
      <c r="F138" s="69"/>
      <c r="G138" s="70"/>
      <c r="H138" s="72"/>
      <c r="I138" s="322" t="str">
        <f>'30-inv'!$H$37</f>
        <v>this is the summary of services description that can't be any longer than the words you see right here.</v>
      </c>
      <c r="J138" s="212"/>
      <c r="K138" s="64"/>
      <c r="L138" s="64"/>
      <c r="M138" s="71"/>
      <c r="N138" s="102"/>
      <c r="O138" s="28" t="s">
        <v>346</v>
      </c>
      <c r="P138" s="32"/>
      <c r="Q138" s="32"/>
    </row>
    <row r="139" spans="1:19" x14ac:dyDescent="0.25">
      <c r="A139" s="419">
        <f>A137+1</f>
        <v>16</v>
      </c>
      <c r="B139" s="197" t="str">
        <f>'31-inv'!$I$13</f>
        <v>#2016-31</v>
      </c>
      <c r="C139" s="211">
        <f>'31-inv'!$H$2</f>
        <v>42370</v>
      </c>
      <c r="D139" s="56">
        <f>'31-inv'!$S$61</f>
        <v>0</v>
      </c>
      <c r="E139" s="198">
        <f>'31-inv'!$S$62</f>
        <v>0</v>
      </c>
      <c r="F139" s="41"/>
      <c r="G139" s="179">
        <f>'31-inv'!$S$73</f>
        <v>0</v>
      </c>
      <c r="H139" s="199">
        <f>'31-inv'!$H$22</f>
        <v>0</v>
      </c>
      <c r="I139" s="45"/>
      <c r="J139" s="187" t="s">
        <v>225</v>
      </c>
      <c r="K139" s="46">
        <f>C139+10</f>
        <v>42380</v>
      </c>
      <c r="L139" s="46">
        <f>C139+15</f>
        <v>42385</v>
      </c>
      <c r="M139" s="43">
        <f>M137+H139</f>
        <v>0</v>
      </c>
      <c r="N139" s="112">
        <f>N137+H139</f>
        <v>1</v>
      </c>
      <c r="O139" t="s">
        <v>345</v>
      </c>
    </row>
    <row r="140" spans="1:19" x14ac:dyDescent="0.25">
      <c r="A140" s="419"/>
      <c r="B140" s="214"/>
      <c r="C140" s="233"/>
      <c r="D140" s="79"/>
      <c r="E140" s="68"/>
      <c r="F140" s="69"/>
      <c r="G140" s="70"/>
      <c r="H140" s="72"/>
      <c r="I140" s="322" t="str">
        <f>'31-inv'!$H$37</f>
        <v>this is the summary of services description that can't be any longer than the words you see right here.</v>
      </c>
      <c r="J140" s="212"/>
      <c r="K140" s="64"/>
      <c r="L140" s="64"/>
      <c r="M140" s="71"/>
      <c r="N140" s="102"/>
      <c r="O140" s="28" t="s">
        <v>346</v>
      </c>
      <c r="P140" s="32"/>
      <c r="Q140" s="32"/>
    </row>
    <row r="141" spans="1:19" x14ac:dyDescent="0.25">
      <c r="A141" s="419">
        <f>A139+1</f>
        <v>17</v>
      </c>
      <c r="B141" s="197" t="str">
        <f>'32-inv'!$I$13</f>
        <v>#2016-32</v>
      </c>
      <c r="C141" s="211">
        <f>'32-inv'!$H$2</f>
        <v>42370</v>
      </c>
      <c r="D141" s="56">
        <f>'32-inv'!$S$61</f>
        <v>0</v>
      </c>
      <c r="E141" s="198">
        <f>'32-inv'!$S$62</f>
        <v>0</v>
      </c>
      <c r="F141" s="41"/>
      <c r="G141" s="179">
        <f>'32-inv'!$S$73</f>
        <v>0</v>
      </c>
      <c r="H141" s="199">
        <f>'32-inv'!$H$22</f>
        <v>0</v>
      </c>
      <c r="I141" s="45"/>
      <c r="J141" s="187" t="s">
        <v>225</v>
      </c>
      <c r="K141" s="46">
        <f>C141+10</f>
        <v>42380</v>
      </c>
      <c r="L141" s="46">
        <f>C141+15</f>
        <v>42385</v>
      </c>
      <c r="M141" s="43">
        <f>M139+H141</f>
        <v>0</v>
      </c>
      <c r="N141" s="112">
        <f>N139+H141</f>
        <v>1</v>
      </c>
      <c r="O141" t="s">
        <v>345</v>
      </c>
    </row>
    <row r="142" spans="1:19" x14ac:dyDescent="0.25">
      <c r="A142" s="419"/>
      <c r="B142" s="214"/>
      <c r="C142" s="233"/>
      <c r="D142" s="79"/>
      <c r="E142" s="68"/>
      <c r="F142" s="69"/>
      <c r="G142" s="70"/>
      <c r="H142" s="72"/>
      <c r="I142" s="322" t="str">
        <f>'32-inv'!$H$37</f>
        <v>this is the summary of services description that can't be any longer than the words you see right here.</v>
      </c>
      <c r="J142" s="212"/>
      <c r="K142" s="64"/>
      <c r="L142" s="64"/>
      <c r="M142" s="71"/>
      <c r="N142" s="102"/>
      <c r="O142" s="28" t="s">
        <v>346</v>
      </c>
      <c r="P142" s="32"/>
      <c r="Q142" s="32"/>
    </row>
    <row r="143" spans="1:19" x14ac:dyDescent="0.25">
      <c r="A143" s="419">
        <f>A141+1</f>
        <v>18</v>
      </c>
      <c r="B143" s="197" t="str">
        <f>'33-inv'!$I$13</f>
        <v>#2016-33</v>
      </c>
      <c r="C143" s="211">
        <f>'33-inv'!$H$2</f>
        <v>42370</v>
      </c>
      <c r="D143" s="56">
        <f>'33-inv'!$S$61</f>
        <v>0</v>
      </c>
      <c r="E143" s="198">
        <f>'33-inv'!$S$62</f>
        <v>0</v>
      </c>
      <c r="F143" s="41"/>
      <c r="G143" s="179">
        <f>'33-inv'!$S$73</f>
        <v>0</v>
      </c>
      <c r="H143" s="199">
        <f>'33-inv'!$H$22</f>
        <v>0</v>
      </c>
      <c r="I143" s="45"/>
      <c r="J143" s="187" t="s">
        <v>225</v>
      </c>
      <c r="K143" s="46">
        <f>C143+10</f>
        <v>42380</v>
      </c>
      <c r="L143" s="46">
        <f>C143+15</f>
        <v>42385</v>
      </c>
      <c r="M143" s="43">
        <f>M141+H143</f>
        <v>0</v>
      </c>
      <c r="N143" s="112">
        <f>N141+H143</f>
        <v>1</v>
      </c>
      <c r="O143" t="s">
        <v>345</v>
      </c>
    </row>
    <row r="144" spans="1:19" x14ac:dyDescent="0.25">
      <c r="A144" s="419"/>
      <c r="B144" s="214"/>
      <c r="C144" s="233"/>
      <c r="D144" s="79"/>
      <c r="E144" s="68"/>
      <c r="F144" s="69"/>
      <c r="G144" s="70"/>
      <c r="H144" s="72"/>
      <c r="I144" s="322" t="str">
        <f>'33-inv'!$H$37</f>
        <v>this is the summary of services description that can't be any longer than the words you see right here.</v>
      </c>
      <c r="J144" s="212"/>
      <c r="K144" s="64"/>
      <c r="L144" s="64"/>
      <c r="M144" s="71"/>
      <c r="N144" s="102"/>
      <c r="O144" s="32" t="s">
        <v>346</v>
      </c>
      <c r="P144" s="32"/>
      <c r="Q144" s="32"/>
    </row>
    <row r="145" spans="1:17" x14ac:dyDescent="0.25">
      <c r="A145" s="419">
        <f>A143+1</f>
        <v>19</v>
      </c>
      <c r="B145" s="197" t="str">
        <f>'34-inv'!$I$13</f>
        <v>#2016-34</v>
      </c>
      <c r="C145" s="211">
        <f>'34-inv'!$H$2</f>
        <v>42370</v>
      </c>
      <c r="D145" s="56">
        <f>'34-inv'!$S$61</f>
        <v>0</v>
      </c>
      <c r="E145" s="198">
        <f>'34-inv'!$S$62</f>
        <v>0</v>
      </c>
      <c r="F145" s="41"/>
      <c r="G145" s="179">
        <f>'34-inv'!$S$73</f>
        <v>0</v>
      </c>
      <c r="H145" s="199">
        <f>'34-inv'!$H$22</f>
        <v>0</v>
      </c>
      <c r="I145" s="45"/>
      <c r="J145" s="187" t="s">
        <v>225</v>
      </c>
      <c r="K145" s="46">
        <f>C145+10</f>
        <v>42380</v>
      </c>
      <c r="L145" s="46">
        <f>C145+15</f>
        <v>42385</v>
      </c>
      <c r="M145" s="43">
        <f>M143+H145</f>
        <v>0</v>
      </c>
      <c r="N145" s="112">
        <f>N143+H145</f>
        <v>1</v>
      </c>
      <c r="O145" t="s">
        <v>345</v>
      </c>
    </row>
    <row r="146" spans="1:17" x14ac:dyDescent="0.25">
      <c r="A146" s="419"/>
      <c r="B146" s="214"/>
      <c r="C146" s="233"/>
      <c r="D146" s="79"/>
      <c r="E146" s="68"/>
      <c r="F146" s="69"/>
      <c r="G146" s="70"/>
      <c r="H146" s="72"/>
      <c r="I146" s="322" t="str">
        <f>'34-inv'!$H$37</f>
        <v>this is the summary of services description that can't be any longer than the words you see right here.</v>
      </c>
      <c r="J146" s="212"/>
      <c r="K146" s="64"/>
      <c r="L146" s="64"/>
      <c r="M146" s="71"/>
      <c r="N146" s="102"/>
      <c r="O146" s="32" t="s">
        <v>346</v>
      </c>
      <c r="P146" s="32"/>
      <c r="Q146" s="32"/>
    </row>
    <row r="147" spans="1:17" x14ac:dyDescent="0.25">
      <c r="A147" s="419">
        <f>A145+1</f>
        <v>20</v>
      </c>
      <c r="B147" s="197" t="str">
        <f>'35-inv'!$I$13</f>
        <v>#2016-35</v>
      </c>
      <c r="C147" s="211">
        <f>'35-inv'!$H$2</f>
        <v>42370</v>
      </c>
      <c r="D147" s="56">
        <f>'35-inv'!$S$61</f>
        <v>0</v>
      </c>
      <c r="E147" s="198">
        <f>'35-inv'!$S$62</f>
        <v>0</v>
      </c>
      <c r="F147" s="41"/>
      <c r="G147" s="179">
        <f>'35-inv'!$S$73</f>
        <v>0</v>
      </c>
      <c r="H147" s="199">
        <f>'35-inv'!$H$22</f>
        <v>0</v>
      </c>
      <c r="I147" s="45"/>
      <c r="J147" s="187" t="s">
        <v>225</v>
      </c>
      <c r="K147" s="46">
        <f>C147+10</f>
        <v>42380</v>
      </c>
      <c r="L147" s="46">
        <f>C147+15</f>
        <v>42385</v>
      </c>
      <c r="M147" s="43">
        <f>M145+H147</f>
        <v>0</v>
      </c>
      <c r="N147" s="112">
        <f>N145+H147</f>
        <v>1</v>
      </c>
      <c r="O147" t="s">
        <v>345</v>
      </c>
    </row>
    <row r="148" spans="1:17" x14ac:dyDescent="0.25">
      <c r="A148" s="419"/>
      <c r="B148" s="214"/>
      <c r="C148" s="233"/>
      <c r="D148" s="79"/>
      <c r="E148" s="68"/>
      <c r="F148" s="69"/>
      <c r="G148" s="70"/>
      <c r="H148" s="72"/>
      <c r="I148" s="322" t="str">
        <f>'35-inv'!$H$37</f>
        <v>this is the summary of services description that can't be any longer than the words you see right here.</v>
      </c>
      <c r="J148" s="212"/>
      <c r="K148" s="64"/>
      <c r="L148" s="64"/>
      <c r="M148" s="71"/>
      <c r="N148" s="102"/>
      <c r="O148" s="28" t="s">
        <v>346</v>
      </c>
      <c r="P148" s="32"/>
      <c r="Q148" s="32"/>
    </row>
    <row r="149" spans="1:17" x14ac:dyDescent="0.25">
      <c r="A149" s="419">
        <f>A147+1</f>
        <v>21</v>
      </c>
      <c r="B149" s="197" t="str">
        <f>'36-inv'!$I$13</f>
        <v>#2016-36</v>
      </c>
      <c r="C149" s="211">
        <f>'36-inv'!$H$2</f>
        <v>42370</v>
      </c>
      <c r="D149" s="56">
        <f>'36-inv'!$S$61</f>
        <v>0</v>
      </c>
      <c r="E149" s="198">
        <f>'36-inv'!$S$62</f>
        <v>0</v>
      </c>
      <c r="F149" s="41"/>
      <c r="G149" s="179">
        <f>'36-inv'!$S$73</f>
        <v>0</v>
      </c>
      <c r="H149" s="199">
        <f>'36-inv'!$H$22</f>
        <v>0</v>
      </c>
      <c r="I149" s="45"/>
      <c r="J149" s="187" t="s">
        <v>225</v>
      </c>
      <c r="K149" s="46">
        <f>C149+10</f>
        <v>42380</v>
      </c>
      <c r="L149" s="46">
        <f>C149+15</f>
        <v>42385</v>
      </c>
      <c r="M149" s="43">
        <f>M147+H149</f>
        <v>0</v>
      </c>
      <c r="N149" s="112">
        <f>N147+H149</f>
        <v>1</v>
      </c>
      <c r="O149" t="s">
        <v>345</v>
      </c>
    </row>
    <row r="150" spans="1:17" x14ac:dyDescent="0.25">
      <c r="A150" s="419"/>
      <c r="B150" s="214"/>
      <c r="C150" s="233"/>
      <c r="D150" s="79"/>
      <c r="E150" s="68"/>
      <c r="F150" s="69"/>
      <c r="G150" s="70"/>
      <c r="H150" s="72"/>
      <c r="I150" s="322" t="str">
        <f>'36-inv'!$H$37</f>
        <v>this is the summary of services description that can't be any longer than the words you see right here.</v>
      </c>
      <c r="J150" s="212"/>
      <c r="K150" s="64"/>
      <c r="L150" s="64"/>
      <c r="M150" s="71"/>
      <c r="N150" s="102"/>
      <c r="O150" s="28" t="s">
        <v>346</v>
      </c>
      <c r="P150" s="32"/>
      <c r="Q150" s="32"/>
    </row>
    <row r="151" spans="1:17" x14ac:dyDescent="0.25">
      <c r="A151" s="419">
        <f>A149+1</f>
        <v>22</v>
      </c>
      <c r="B151" s="197" t="str">
        <f>'37-inv'!$I$13</f>
        <v>#2016-37</v>
      </c>
      <c r="C151" s="211">
        <f>'37-inv'!$H$2</f>
        <v>42370</v>
      </c>
      <c r="D151" s="56">
        <f>'37-inv'!$S$61</f>
        <v>0</v>
      </c>
      <c r="E151" s="198">
        <f>'37-inv'!$S$62</f>
        <v>0</v>
      </c>
      <c r="F151" s="41"/>
      <c r="G151" s="179">
        <f>'37-inv'!$S$73</f>
        <v>0</v>
      </c>
      <c r="H151" s="199">
        <f>'37-inv'!$H$22</f>
        <v>0</v>
      </c>
      <c r="I151" s="45"/>
      <c r="J151" s="187" t="s">
        <v>225</v>
      </c>
      <c r="K151" s="46">
        <f>C151+10</f>
        <v>42380</v>
      </c>
      <c r="L151" s="46">
        <f>C151+15</f>
        <v>42385</v>
      </c>
      <c r="M151" s="43">
        <f>M149+H151</f>
        <v>0</v>
      </c>
      <c r="N151" s="112">
        <f>N149+H151</f>
        <v>1</v>
      </c>
      <c r="O151" t="s">
        <v>345</v>
      </c>
    </row>
    <row r="152" spans="1:17" x14ac:dyDescent="0.25">
      <c r="A152" s="419"/>
      <c r="B152" s="214"/>
      <c r="C152" s="233"/>
      <c r="D152" s="79"/>
      <c r="E152" s="68"/>
      <c r="F152" s="69"/>
      <c r="G152" s="70"/>
      <c r="H152" s="72"/>
      <c r="I152" s="322" t="str">
        <f>'37-inv'!$H$37</f>
        <v>this is the summary of services description that can't be any longer than the words you see right here.</v>
      </c>
      <c r="J152" s="212"/>
      <c r="K152" s="64"/>
      <c r="L152" s="64"/>
      <c r="M152" s="71"/>
      <c r="N152" s="102"/>
      <c r="O152" s="28" t="s">
        <v>346</v>
      </c>
      <c r="P152" s="32"/>
      <c r="Q152" s="32"/>
    </row>
    <row r="153" spans="1:17" x14ac:dyDescent="0.25">
      <c r="A153" s="419">
        <f>A151+1</f>
        <v>23</v>
      </c>
      <c r="B153" s="197" t="str">
        <f>'38-inv'!$I$13</f>
        <v>#2016-38</v>
      </c>
      <c r="C153" s="211">
        <f>'38-inv'!$H$2</f>
        <v>42370</v>
      </c>
      <c r="D153" s="56">
        <f>'38-inv'!$S$61</f>
        <v>0</v>
      </c>
      <c r="E153" s="198">
        <f>'38-inv'!$S$62</f>
        <v>0</v>
      </c>
      <c r="F153" s="41"/>
      <c r="G153" s="179">
        <f>'38-inv'!$S$73</f>
        <v>0</v>
      </c>
      <c r="H153" s="199">
        <f>'38-inv'!$H$22</f>
        <v>0</v>
      </c>
      <c r="I153" s="45"/>
      <c r="J153" s="187" t="s">
        <v>225</v>
      </c>
      <c r="K153" s="46">
        <f>C153+10</f>
        <v>42380</v>
      </c>
      <c r="L153" s="46">
        <f>C153+15</f>
        <v>42385</v>
      </c>
      <c r="M153" s="43">
        <f>M151+H153</f>
        <v>0</v>
      </c>
      <c r="N153" s="112">
        <f>N151+H153</f>
        <v>1</v>
      </c>
      <c r="O153" t="s">
        <v>345</v>
      </c>
    </row>
    <row r="154" spans="1:17" x14ac:dyDescent="0.25">
      <c r="A154" s="419"/>
      <c r="B154" s="214"/>
      <c r="C154" s="233"/>
      <c r="D154" s="79"/>
      <c r="E154" s="68"/>
      <c r="F154" s="69"/>
      <c r="G154" s="70"/>
      <c r="H154" s="72"/>
      <c r="I154" s="322" t="str">
        <f>'38-inv'!$H$37</f>
        <v>this is the summary of services description that can't be any longer than the words you see right here.</v>
      </c>
      <c r="J154" s="212"/>
      <c r="K154" s="64"/>
      <c r="L154" s="64"/>
      <c r="M154" s="71"/>
      <c r="N154" s="102"/>
      <c r="O154" s="28" t="s">
        <v>346</v>
      </c>
      <c r="P154" s="32"/>
      <c r="Q154" s="32"/>
    </row>
    <row r="155" spans="1:17" x14ac:dyDescent="0.25">
      <c r="A155" s="419">
        <f>A153+1</f>
        <v>24</v>
      </c>
      <c r="B155" s="197" t="str">
        <f>'39-inv'!$I$13</f>
        <v>#2016-39</v>
      </c>
      <c r="C155" s="211">
        <f>'39-inv'!$H$2</f>
        <v>42370</v>
      </c>
      <c r="D155" s="56">
        <f>'39-inv'!$S$61</f>
        <v>0</v>
      </c>
      <c r="E155" s="198">
        <f>'39-inv'!$S$62</f>
        <v>0</v>
      </c>
      <c r="F155" s="41"/>
      <c r="G155" s="179">
        <f>'39-inv'!$S$73</f>
        <v>0</v>
      </c>
      <c r="H155" s="199">
        <f>'39-inv'!$H$22</f>
        <v>0</v>
      </c>
      <c r="I155" s="45"/>
      <c r="J155" s="187" t="s">
        <v>225</v>
      </c>
      <c r="K155" s="46">
        <f>C155+10</f>
        <v>42380</v>
      </c>
      <c r="L155" s="46">
        <f>C155+15</f>
        <v>42385</v>
      </c>
      <c r="M155" s="43">
        <f>M153+H155</f>
        <v>0</v>
      </c>
      <c r="N155" s="112">
        <f>N153+H155</f>
        <v>1</v>
      </c>
      <c r="O155" t="s">
        <v>345</v>
      </c>
    </row>
    <row r="156" spans="1:17" x14ac:dyDescent="0.25">
      <c r="A156" s="419"/>
      <c r="B156" s="214"/>
      <c r="C156" s="233"/>
      <c r="D156" s="79"/>
      <c r="E156" s="68"/>
      <c r="F156" s="69"/>
      <c r="G156" s="70"/>
      <c r="H156" s="72"/>
      <c r="I156" s="322" t="str">
        <f>'39-inv'!$H$37</f>
        <v>this is the summary of services description that can't be any longer than the words you see right here.</v>
      </c>
      <c r="J156" s="212"/>
      <c r="K156" s="64"/>
      <c r="L156" s="64"/>
      <c r="M156" s="71"/>
      <c r="N156" s="102"/>
      <c r="O156" s="28" t="s">
        <v>346</v>
      </c>
      <c r="P156" s="32"/>
      <c r="Q156" s="32"/>
    </row>
    <row r="157" spans="1:17" x14ac:dyDescent="0.25">
      <c r="B157" s="363"/>
      <c r="C157" s="348"/>
      <c r="D157" s="350">
        <f>SUM(D109:D156)</f>
        <v>0</v>
      </c>
      <c r="E157" s="364">
        <f>SUM(E109:E156)</f>
        <v>0</v>
      </c>
      <c r="F157" s="351"/>
      <c r="G157" s="364">
        <f>SUM(G109:G156)</f>
        <v>0</v>
      </c>
      <c r="H157" s="364">
        <f>SUM(H109:H156)</f>
        <v>0</v>
      </c>
      <c r="I157" s="354"/>
      <c r="J157" s="365"/>
      <c r="K157" s="356"/>
      <c r="L157" s="356"/>
      <c r="M157" s="364">
        <f>H157</f>
        <v>0</v>
      </c>
      <c r="N157" s="366"/>
    </row>
    <row r="158" spans="1:17" x14ac:dyDescent="0.25">
      <c r="B158" s="367"/>
      <c r="C158" s="367"/>
      <c r="D158" s="367" t="s">
        <v>42</v>
      </c>
      <c r="E158" s="368" t="s">
        <v>25</v>
      </c>
      <c r="F158" s="367"/>
      <c r="G158" s="367" t="s">
        <v>26</v>
      </c>
      <c r="H158" s="367" t="s">
        <v>28</v>
      </c>
      <c r="I158" s="367"/>
      <c r="J158" s="367"/>
      <c r="K158" s="367"/>
      <c r="L158" s="367"/>
      <c r="M158" s="369" t="s">
        <v>29</v>
      </c>
      <c r="N158" s="370"/>
    </row>
    <row r="159" spans="1:17" x14ac:dyDescent="0.25">
      <c r="B159" s="367"/>
      <c r="C159" s="367"/>
      <c r="D159" s="367" t="s">
        <v>43</v>
      </c>
      <c r="E159" s="367" t="s">
        <v>45</v>
      </c>
      <c r="F159" s="367"/>
      <c r="G159" s="367" t="s">
        <v>27</v>
      </c>
      <c r="H159" s="367" t="s">
        <v>27</v>
      </c>
      <c r="I159" s="367"/>
      <c r="J159" s="367"/>
      <c r="K159" s="367"/>
      <c r="L159" s="367"/>
      <c r="M159" s="371" t="s">
        <v>47</v>
      </c>
      <c r="N159" s="370"/>
    </row>
    <row r="160" spans="1:17" x14ac:dyDescent="0.25">
      <c r="B160" s="367"/>
      <c r="C160" s="367"/>
      <c r="D160" s="367" t="s">
        <v>44</v>
      </c>
      <c r="E160" s="367" t="s">
        <v>46</v>
      </c>
      <c r="F160" s="367"/>
      <c r="G160" s="367" t="s">
        <v>47</v>
      </c>
      <c r="H160" s="367" t="s">
        <v>47</v>
      </c>
      <c r="I160" s="367"/>
      <c r="J160" s="367"/>
      <c r="K160" s="367"/>
      <c r="L160" s="367"/>
      <c r="M160" s="372" t="s">
        <v>48</v>
      </c>
      <c r="N160" s="373"/>
    </row>
    <row r="161" spans="2:15" x14ac:dyDescent="0.25">
      <c r="B161" s="365"/>
      <c r="C161" s="365"/>
      <c r="D161" s="365"/>
      <c r="E161" s="365"/>
      <c r="F161" s="365"/>
      <c r="G161" s="365" t="s">
        <v>48</v>
      </c>
      <c r="H161" s="365" t="s">
        <v>48</v>
      </c>
      <c r="I161" s="365"/>
      <c r="J161" s="365"/>
      <c r="K161" s="365"/>
      <c r="L161" s="365"/>
      <c r="M161" s="365"/>
      <c r="N161" s="373"/>
    </row>
    <row r="162" spans="2:15" x14ac:dyDescent="0.25">
      <c r="B162" s="367"/>
      <c r="C162" s="367" t="s">
        <v>62</v>
      </c>
      <c r="D162" s="374">
        <f>D157+D78</f>
        <v>0</v>
      </c>
      <c r="E162" s="375">
        <f>E157+E78</f>
        <v>0</v>
      </c>
      <c r="F162" s="367"/>
      <c r="G162" s="375">
        <f>G157+G78</f>
        <v>0</v>
      </c>
      <c r="H162" s="375">
        <f>H157+H78</f>
        <v>0</v>
      </c>
      <c r="I162" s="367"/>
      <c r="J162" s="367"/>
      <c r="K162" s="367"/>
      <c r="L162" s="367"/>
      <c r="M162" s="367"/>
      <c r="N162" s="376">
        <f>M78+M157</f>
        <v>1</v>
      </c>
      <c r="O162" t="s">
        <v>55</v>
      </c>
    </row>
    <row r="163" spans="2:15" x14ac:dyDescent="0.25">
      <c r="B163" s="367"/>
      <c r="C163" s="367" t="s">
        <v>63</v>
      </c>
      <c r="D163" s="367"/>
      <c r="E163" s="367" t="s">
        <v>49</v>
      </c>
      <c r="F163" s="367"/>
      <c r="G163" s="367" t="s">
        <v>51</v>
      </c>
      <c r="H163" s="367" t="s">
        <v>52</v>
      </c>
      <c r="I163" s="367"/>
      <c r="J163" s="367"/>
      <c r="K163" s="367"/>
      <c r="L163" s="367"/>
      <c r="M163" s="367"/>
      <c r="N163" s="377" t="s">
        <v>29</v>
      </c>
      <c r="O163" t="s">
        <v>56</v>
      </c>
    </row>
    <row r="164" spans="2:15" x14ac:dyDescent="0.25">
      <c r="B164" s="367"/>
      <c r="C164" s="367"/>
      <c r="D164" s="367"/>
      <c r="E164" s="367" t="s">
        <v>50</v>
      </c>
      <c r="F164" s="367"/>
      <c r="G164" s="367" t="s">
        <v>50</v>
      </c>
      <c r="H164" s="367" t="s">
        <v>53</v>
      </c>
      <c r="I164" s="367"/>
      <c r="J164" s="367"/>
      <c r="K164" s="367"/>
      <c r="L164" s="367"/>
      <c r="M164" s="367"/>
      <c r="N164" s="367"/>
      <c r="O164" s="32" t="s">
        <v>57</v>
      </c>
    </row>
    <row r="165" spans="2:15" x14ac:dyDescent="0.25">
      <c r="B165" s="377"/>
      <c r="C165" s="377"/>
      <c r="D165" s="377"/>
      <c r="E165" s="377"/>
      <c r="F165" s="377"/>
      <c r="G165" s="377"/>
      <c r="H165" s="377" t="s">
        <v>54</v>
      </c>
      <c r="I165" s="377"/>
      <c r="J165" s="377"/>
      <c r="K165" s="377"/>
      <c r="L165" s="377"/>
      <c r="M165" s="377"/>
      <c r="N165" s="377"/>
    </row>
    <row r="166" spans="2:15" x14ac:dyDescent="0.25">
      <c r="B166" s="365"/>
      <c r="C166" s="365"/>
      <c r="D166" s="365"/>
      <c r="E166" s="365"/>
      <c r="F166" s="365"/>
      <c r="G166" s="378">
        <f>G162/N162</f>
        <v>0</v>
      </c>
      <c r="H166" s="365"/>
      <c r="I166" s="365"/>
      <c r="J166" s="365"/>
      <c r="K166" s="365"/>
      <c r="L166" s="365"/>
      <c r="M166" s="365"/>
      <c r="N166" s="365"/>
    </row>
    <row r="167" spans="2:15" x14ac:dyDescent="0.25">
      <c r="G167" s="113" t="s">
        <v>59</v>
      </c>
    </row>
    <row r="168" spans="2:15" x14ac:dyDescent="0.25">
      <c r="E168" s="114">
        <f>E157/J13</f>
        <v>0</v>
      </c>
    </row>
    <row r="169" spans="2:15" x14ac:dyDescent="0.25">
      <c r="E169" t="s">
        <v>60</v>
      </c>
    </row>
    <row r="170" spans="2:15" x14ac:dyDescent="0.25">
      <c r="E170" t="s">
        <v>61</v>
      </c>
    </row>
    <row r="171" spans="2:15" x14ac:dyDescent="0.25">
      <c r="E171" t="s">
        <v>64</v>
      </c>
    </row>
    <row r="172" spans="2:15" x14ac:dyDescent="0.25">
      <c r="E172" t="s">
        <v>65</v>
      </c>
    </row>
  </sheetData>
  <hyperlinks>
    <hyperlink ref="Y43" r:id="rId1"/>
    <hyperlink ref="M33" r:id="rId2"/>
    <hyperlink ref="K33" r:id="rId3"/>
    <hyperlink ref="O33" r:id="rId4"/>
  </hyperlinks>
  <pageMargins left="0.25" right="0.25" top="0.25" bottom="0.25" header="0" footer="0"/>
  <pageSetup scale="48" orientation="portrait" r:id="rId5"/>
  <rowBreaks count="1" manualBreakCount="1">
    <brk id="101" max="16383" man="1"/>
  </rowBreak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K46" sqref="K46"/>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143</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45" sqref="H45"/>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144</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7" right="0.7" top="0.75" bottom="0.75" header="0.3" footer="0.3"/>
  <pageSetup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2" sqref="U22"/>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145</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48" sqref="H48"/>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159</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O57" sqref="O57"/>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160</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ref="S73" si="1">M73*P73</f>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51" sqref="H51"/>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343</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43" sqref="H43"/>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344</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V25" sqref="V25"/>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383</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N48" sqref="N48"/>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382</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45" sqref="H45"/>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381</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G55" sqref="G55"/>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133</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17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51" sqref="H51"/>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380</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45" sqref="H45"/>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379</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2" sqref="U22"/>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378</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2" sqref="U22"/>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377</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1" sqref="U21"/>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376</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2" sqref="U22"/>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375</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V31" sqref="V31"/>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374</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M54" sqref="M54"/>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373</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3" sqref="U23"/>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372</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5" sqref="U25"/>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371</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P45" sqref="P45"/>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134</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rintOptions horizontalCentered="1" verticalCentered="1"/>
  <pageMargins left="0.25" right="0.25" top="0.75" bottom="0.75" header="0.3" footer="0.3"/>
  <pageSetup scale="76" fitToHeight="0" orientation="portrait" horizontalDpi="0"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5" sqref="U25"/>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370</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4" sqref="U24"/>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369</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4" sqref="U24"/>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368</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31" sqref="U31"/>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367</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U21" sqref="U21"/>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366</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42" sqref="H42"/>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365</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I53" sqref="I53"/>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364</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41" sqref="H41:H42"/>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363</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47" sqref="H47"/>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362</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50" sqref="H50"/>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361</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51" sqref="H51"/>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136</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N52" sqref="N52"/>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161</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360</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K54" sqref="K54"/>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137</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H58" sqref="H58"/>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138</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K52" sqref="K52"/>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139</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G50" sqref="G50"/>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141</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workbookViewId="0">
      <selection activeCell="M56" sqref="M56"/>
    </sheetView>
  </sheetViews>
  <sheetFormatPr defaultRowHeight="14.25" x14ac:dyDescent="0.2"/>
  <cols>
    <col min="1" max="1" width="4.5703125" style="1" customWidth="1"/>
    <col min="2" max="2" width="17" style="1" customWidth="1"/>
    <col min="3" max="3" width="4.7109375" style="1" customWidth="1"/>
    <col min="4" max="4" width="4.42578125" style="1" customWidth="1"/>
    <col min="5" max="5" width="3.42578125" style="1" customWidth="1"/>
    <col min="6" max="6" width="3" style="1" customWidth="1"/>
    <col min="7" max="7" width="10" style="1" customWidth="1"/>
    <col min="8" max="8" width="19.140625" style="1" customWidth="1"/>
    <col min="9" max="9" width="2.5703125" style="1" customWidth="1"/>
    <col min="10" max="10" width="2" style="1" customWidth="1"/>
    <col min="11" max="11" width="12.7109375" style="1" customWidth="1"/>
    <col min="12" max="12" width="2.5703125" style="1" customWidth="1"/>
    <col min="13" max="13" width="9" style="1" customWidth="1"/>
    <col min="14" max="14" width="2.5703125" style="1" customWidth="1"/>
    <col min="15" max="15" width="6.5703125" style="1" customWidth="1"/>
    <col min="16" max="16" width="8.42578125" style="1" customWidth="1"/>
    <col min="17" max="17" width="6.5703125" style="1" customWidth="1"/>
    <col min="18" max="18" width="1.85546875" style="1" customWidth="1"/>
    <col min="19" max="19" width="11.7109375" style="1" customWidth="1"/>
    <col min="20" max="20" width="2.140625" style="1" customWidth="1"/>
    <col min="21" max="16384" width="9.140625" style="1"/>
  </cols>
  <sheetData>
    <row r="1" spans="1:31" x14ac:dyDescent="0.2">
      <c r="A1" s="121"/>
      <c r="B1" s="121"/>
      <c r="C1" s="121"/>
      <c r="D1" s="121"/>
      <c r="E1" s="121"/>
      <c r="F1" s="121"/>
      <c r="G1" s="121"/>
      <c r="H1" s="121"/>
      <c r="I1" s="121"/>
      <c r="J1" s="121"/>
      <c r="K1" s="121"/>
      <c r="L1" s="121"/>
      <c r="M1" s="121"/>
      <c r="N1" s="121"/>
      <c r="O1" s="121"/>
      <c r="P1" s="121"/>
      <c r="Q1" s="121"/>
      <c r="R1" s="121"/>
      <c r="S1" s="121"/>
    </row>
    <row r="2" spans="1:31" x14ac:dyDescent="0.2">
      <c r="A2" s="121"/>
      <c r="B2" s="122"/>
      <c r="C2" s="123"/>
      <c r="D2" s="123"/>
      <c r="E2" s="123"/>
      <c r="F2" s="124"/>
      <c r="G2" s="124"/>
      <c r="H2" s="125">
        <v>42370</v>
      </c>
      <c r="I2" s="126" t="s">
        <v>67</v>
      </c>
      <c r="J2" s="123"/>
      <c r="K2" s="123"/>
      <c r="L2" s="123"/>
      <c r="M2" s="123"/>
      <c r="N2" s="123"/>
      <c r="O2" s="123"/>
      <c r="P2" s="123"/>
      <c r="Q2" s="123"/>
      <c r="R2" s="123"/>
      <c r="S2" s="123"/>
    </row>
    <row r="3" spans="1:31" x14ac:dyDescent="0.2">
      <c r="A3" s="121"/>
      <c r="B3" s="122" t="s">
        <v>68</v>
      </c>
      <c r="C3" s="123"/>
      <c r="D3" s="123"/>
      <c r="E3" s="123"/>
      <c r="F3" s="127" t="s">
        <v>69</v>
      </c>
      <c r="G3" s="127"/>
      <c r="H3" s="127"/>
      <c r="I3" s="128" t="str">
        <f>List!U56</f>
        <v>James &amp; Jennifer Smith</v>
      </c>
      <c r="J3" s="128"/>
      <c r="K3" s="128"/>
      <c r="L3" s="128"/>
      <c r="M3" s="128"/>
      <c r="N3" s="123"/>
      <c r="O3" s="123"/>
      <c r="P3" s="123"/>
      <c r="Q3" s="123"/>
      <c r="R3" s="123"/>
      <c r="S3" s="123"/>
    </row>
    <row r="4" spans="1:31" x14ac:dyDescent="0.2">
      <c r="A4" s="121"/>
      <c r="B4" s="123"/>
      <c r="C4" s="123"/>
      <c r="D4" s="123"/>
      <c r="E4" s="123"/>
      <c r="F4" s="127"/>
      <c r="G4" s="127"/>
      <c r="H4" s="129" t="s">
        <v>70</v>
      </c>
      <c r="I4" s="128" t="str">
        <f>List!U57</f>
        <v>N/A</v>
      </c>
      <c r="J4" s="128"/>
      <c r="K4" s="128"/>
      <c r="L4" s="128"/>
      <c r="M4" s="128"/>
      <c r="N4" s="123"/>
      <c r="O4" s="123"/>
      <c r="P4" s="123"/>
      <c r="Q4" s="123"/>
      <c r="R4" s="123"/>
      <c r="S4" s="123"/>
    </row>
    <row r="5" spans="1:31" x14ac:dyDescent="0.2">
      <c r="A5" s="121"/>
      <c r="B5" s="123"/>
      <c r="C5" s="123"/>
      <c r="D5" s="123"/>
      <c r="E5" s="123"/>
      <c r="F5" s="127"/>
      <c r="G5" s="127"/>
      <c r="H5" s="129" t="s">
        <v>71</v>
      </c>
      <c r="I5" s="128" t="str">
        <f>List!U58</f>
        <v>555Grand Steet</v>
      </c>
      <c r="J5" s="128"/>
      <c r="K5" s="128"/>
      <c r="L5" s="128"/>
      <c r="M5" s="128"/>
      <c r="N5" s="123"/>
      <c r="O5" s="123"/>
      <c r="P5" s="123"/>
      <c r="Q5" s="123"/>
      <c r="R5" s="123"/>
      <c r="S5" s="123"/>
    </row>
    <row r="6" spans="1:31" x14ac:dyDescent="0.2">
      <c r="A6" s="121"/>
      <c r="B6" s="123"/>
      <c r="C6" s="123"/>
      <c r="D6" s="123"/>
      <c r="E6" s="123"/>
      <c r="F6" s="127"/>
      <c r="G6" s="127"/>
      <c r="H6" s="127"/>
      <c r="I6" s="128" t="str">
        <f>List!U59</f>
        <v>Michigan City, MI  55555</v>
      </c>
      <c r="J6" s="128"/>
      <c r="K6" s="128"/>
      <c r="L6" s="128"/>
      <c r="M6" s="128"/>
      <c r="N6" s="123"/>
      <c r="O6" s="123"/>
      <c r="P6" s="123"/>
      <c r="Q6" s="123"/>
      <c r="R6" s="123"/>
      <c r="S6" s="123"/>
    </row>
    <row r="7" spans="1:31" x14ac:dyDescent="0.2">
      <c r="A7" s="121"/>
      <c r="B7" s="123"/>
      <c r="C7" s="123"/>
      <c r="D7" s="123"/>
      <c r="E7" s="123"/>
      <c r="F7" s="127"/>
      <c r="G7" s="127"/>
      <c r="H7" s="129" t="s">
        <v>72</v>
      </c>
      <c r="I7" s="128" t="str">
        <f>List!U60</f>
        <v>phone# (cell for___)</v>
      </c>
      <c r="J7" s="128"/>
      <c r="K7" s="128"/>
      <c r="L7" s="128"/>
      <c r="M7" s="128"/>
      <c r="N7" s="123"/>
      <c r="O7" s="123"/>
      <c r="P7" s="123"/>
      <c r="Q7" s="123"/>
      <c r="R7" s="123"/>
      <c r="S7" s="123"/>
    </row>
    <row r="8" spans="1:31" x14ac:dyDescent="0.2">
      <c r="A8" s="121"/>
      <c r="B8" s="123"/>
      <c r="C8" s="123"/>
      <c r="D8" s="123"/>
      <c r="E8" s="123"/>
      <c r="F8" s="127"/>
      <c r="G8" s="127"/>
      <c r="H8" s="127"/>
      <c r="I8" s="128" t="str">
        <f>List!U61</f>
        <v>phone# (cell for___)</v>
      </c>
      <c r="J8" s="128"/>
      <c r="K8" s="128"/>
      <c r="L8" s="128"/>
      <c r="M8" s="128"/>
      <c r="N8" s="123"/>
      <c r="O8" s="123"/>
      <c r="P8" s="123"/>
      <c r="Q8" s="123"/>
      <c r="R8" s="123"/>
      <c r="S8" s="123"/>
    </row>
    <row r="9" spans="1:31" ht="15.75" x14ac:dyDescent="0.25">
      <c r="A9" s="121"/>
      <c r="B9" s="123"/>
      <c r="C9" s="123"/>
      <c r="D9" s="123"/>
      <c r="E9" s="123"/>
      <c r="F9" s="127"/>
      <c r="G9" s="127"/>
      <c r="H9" s="129" t="s">
        <v>73</v>
      </c>
      <c r="I9" s="130" t="str">
        <f>List!U62</f>
        <v>Main email</v>
      </c>
      <c r="J9" s="128"/>
      <c r="K9" s="128"/>
      <c r="L9" s="128"/>
      <c r="M9" s="128"/>
      <c r="N9" s="123" t="str">
        <f>List!U63</f>
        <v>Secondary email</v>
      </c>
      <c r="O9" s="123"/>
      <c r="P9" s="123"/>
      <c r="Q9" s="123"/>
      <c r="R9" s="123"/>
      <c r="S9" s="123"/>
      <c r="W9" s="1" t="s">
        <v>257</v>
      </c>
    </row>
    <row r="10" spans="1:31" ht="18" customHeight="1" x14ac:dyDescent="0.25">
      <c r="A10" s="121"/>
      <c r="B10" s="123"/>
      <c r="C10" s="123"/>
      <c r="D10" s="123"/>
      <c r="E10" s="123"/>
      <c r="F10" s="128" t="s">
        <v>74</v>
      </c>
      <c r="G10" s="128"/>
      <c r="H10" s="131"/>
      <c r="I10" s="132" t="str">
        <f>List!U64</f>
        <v>NAME OF PROJECT</v>
      </c>
      <c r="J10" s="128"/>
      <c r="K10" s="128"/>
      <c r="L10" s="128"/>
      <c r="M10" s="128"/>
      <c r="N10" s="123"/>
      <c r="O10" s="123"/>
      <c r="P10" s="123"/>
      <c r="Q10" s="123"/>
      <c r="R10" s="123"/>
      <c r="S10" s="123"/>
    </row>
    <row r="11" spans="1:31" ht="17.25" customHeight="1" x14ac:dyDescent="0.2">
      <c r="A11" s="121"/>
      <c r="B11" s="123"/>
      <c r="C11" s="123"/>
      <c r="D11" s="123"/>
      <c r="E11" s="123"/>
      <c r="F11" s="128" t="s">
        <v>75</v>
      </c>
      <c r="G11" s="128"/>
      <c r="H11" s="128"/>
      <c r="I11" s="249" t="s">
        <v>158</v>
      </c>
      <c r="J11" s="125"/>
      <c r="K11" s="125"/>
      <c r="L11" s="125"/>
      <c r="M11" s="125"/>
      <c r="N11" s="128"/>
      <c r="O11" s="128"/>
      <c r="P11" s="128"/>
      <c r="Q11" s="128"/>
      <c r="R11" s="128"/>
      <c r="S11" s="128"/>
      <c r="W11" s="1" t="s">
        <v>226</v>
      </c>
      <c r="AE11" s="1" t="s">
        <v>227</v>
      </c>
    </row>
    <row r="12" spans="1:31" ht="9.75" customHeight="1" x14ac:dyDescent="0.2">
      <c r="A12" s="121"/>
      <c r="B12" s="123"/>
      <c r="C12" s="123"/>
      <c r="D12" s="123"/>
      <c r="E12" s="123"/>
      <c r="F12" s="128"/>
      <c r="G12" s="128"/>
      <c r="H12" s="128"/>
      <c r="I12" s="133"/>
      <c r="J12" s="133"/>
      <c r="K12" s="128"/>
      <c r="L12" s="128"/>
      <c r="M12" s="128"/>
      <c r="N12" s="123"/>
      <c r="O12" s="123"/>
      <c r="P12" s="123"/>
      <c r="Q12" s="123"/>
      <c r="R12" s="259" t="s">
        <v>205</v>
      </c>
      <c r="S12" s="123"/>
    </row>
    <row r="13" spans="1:31" x14ac:dyDescent="0.2">
      <c r="A13" s="121"/>
      <c r="B13" s="122"/>
      <c r="C13" s="123"/>
      <c r="D13" s="123"/>
      <c r="E13" s="123"/>
      <c r="F13" s="128" t="s">
        <v>76</v>
      </c>
      <c r="G13" s="128"/>
      <c r="H13" s="128"/>
      <c r="I13" s="258" t="s">
        <v>142</v>
      </c>
      <c r="J13" s="258"/>
      <c r="K13" s="258"/>
      <c r="L13" s="128"/>
      <c r="M13" s="128"/>
      <c r="N13" s="123"/>
      <c r="O13" s="123"/>
      <c r="P13" s="123"/>
      <c r="Q13" s="134"/>
      <c r="R13" s="134" t="s">
        <v>77</v>
      </c>
      <c r="S13" s="123"/>
      <c r="W13" s="1" t="s">
        <v>241</v>
      </c>
    </row>
    <row r="14" spans="1:31" x14ac:dyDescent="0.2">
      <c r="A14" s="121"/>
      <c r="B14" s="122"/>
      <c r="C14" s="123"/>
      <c r="D14" s="123"/>
      <c r="E14" s="123"/>
      <c r="F14" s="123"/>
      <c r="G14" s="123"/>
      <c r="H14" s="123"/>
      <c r="I14" s="135"/>
      <c r="J14" s="135"/>
      <c r="K14" s="123"/>
      <c r="L14" s="123"/>
      <c r="M14" s="123"/>
      <c r="N14" s="123"/>
      <c r="O14" s="123"/>
      <c r="P14" s="123"/>
      <c r="Q14" s="136"/>
      <c r="R14" s="137" t="s">
        <v>206</v>
      </c>
      <c r="S14" s="123"/>
      <c r="W14" s="1" t="s">
        <v>242</v>
      </c>
    </row>
    <row r="15" spans="1:31" x14ac:dyDescent="0.2">
      <c r="B15" s="138"/>
      <c r="C15" s="139"/>
      <c r="D15" s="139"/>
      <c r="E15" s="139"/>
      <c r="F15" s="216"/>
      <c r="G15" s="216"/>
      <c r="H15" s="216"/>
      <c r="I15" s="216"/>
      <c r="J15" s="216"/>
      <c r="K15" s="216"/>
      <c r="L15" s="216"/>
      <c r="M15" s="216"/>
      <c r="N15" s="216"/>
      <c r="O15" s="216"/>
      <c r="P15" s="216"/>
      <c r="Q15" s="216"/>
      <c r="R15" s="216"/>
      <c r="S15" s="217"/>
    </row>
    <row r="16" spans="1:31" ht="15.75" x14ac:dyDescent="0.2">
      <c r="C16" s="139"/>
      <c r="D16" s="139"/>
      <c r="E16" s="139"/>
      <c r="F16" s="218" t="s">
        <v>78</v>
      </c>
      <c r="G16" s="218"/>
      <c r="H16" s="219" t="str">
        <f>List!U66</f>
        <v>James &amp; Jennifer</v>
      </c>
      <c r="I16" s="216"/>
      <c r="J16" s="216"/>
      <c r="K16" s="216"/>
      <c r="L16" s="216"/>
      <c r="M16" s="216"/>
      <c r="N16" s="216"/>
      <c r="O16" s="216"/>
      <c r="P16" s="216"/>
      <c r="Q16" s="216"/>
      <c r="R16" s="216"/>
      <c r="S16" s="217"/>
    </row>
    <row r="17" spans="3:23" ht="5.25" customHeight="1" x14ac:dyDescent="0.2">
      <c r="C17" s="139"/>
      <c r="D17" s="139"/>
      <c r="E17" s="139"/>
      <c r="F17" s="220"/>
      <c r="G17" s="220"/>
      <c r="H17" s="220"/>
      <c r="I17" s="216"/>
      <c r="J17" s="216"/>
      <c r="K17" s="216"/>
      <c r="L17" s="216"/>
      <c r="M17" s="216"/>
      <c r="N17" s="216"/>
      <c r="O17" s="216"/>
      <c r="P17" s="216"/>
      <c r="Q17" s="216"/>
      <c r="R17" s="216"/>
      <c r="S17" s="217"/>
    </row>
    <row r="18" spans="3:23" ht="15" x14ac:dyDescent="0.2">
      <c r="C18" s="139"/>
      <c r="D18" s="139"/>
      <c r="E18" s="139"/>
      <c r="F18" s="221" t="s">
        <v>154</v>
      </c>
      <c r="G18" s="217"/>
      <c r="H18" s="217"/>
      <c r="I18" s="217"/>
      <c r="J18" s="217"/>
      <c r="K18" s="217"/>
      <c r="L18" s="217"/>
      <c r="M18" s="217"/>
      <c r="N18" s="217"/>
      <c r="O18" s="217"/>
      <c r="P18" s="217"/>
      <c r="Q18" s="216"/>
      <c r="R18" s="216"/>
      <c r="S18" s="217"/>
    </row>
    <row r="19" spans="3:23" ht="15" x14ac:dyDescent="0.2">
      <c r="C19" s="139"/>
      <c r="D19" s="139"/>
      <c r="E19" s="139"/>
      <c r="F19" s="221" t="s">
        <v>153</v>
      </c>
      <c r="G19" s="217"/>
      <c r="H19" s="217"/>
      <c r="I19" s="217"/>
      <c r="J19" s="217"/>
      <c r="K19" s="217"/>
      <c r="L19" s="217"/>
      <c r="M19" s="217"/>
      <c r="N19" s="217"/>
      <c r="O19" s="217"/>
      <c r="P19" s="217"/>
      <c r="Q19" s="216"/>
      <c r="R19" s="216"/>
      <c r="S19" s="217"/>
    </row>
    <row r="20" spans="3:23" ht="5.25" customHeight="1" x14ac:dyDescent="0.2">
      <c r="C20" s="139"/>
      <c r="D20" s="139"/>
      <c r="E20" s="139"/>
      <c r="F20" s="217"/>
      <c r="G20" s="217"/>
      <c r="H20" s="217"/>
      <c r="I20" s="217"/>
      <c r="J20" s="217"/>
      <c r="K20" s="217"/>
      <c r="L20" s="217"/>
      <c r="M20" s="217"/>
      <c r="N20" s="217"/>
      <c r="O20" s="217"/>
      <c r="P20" s="217"/>
      <c r="Q20" s="216"/>
      <c r="R20" s="216"/>
      <c r="S20" s="217"/>
    </row>
    <row r="21" spans="3:23" ht="15.75" x14ac:dyDescent="0.2">
      <c r="C21" s="139"/>
      <c r="D21" s="200"/>
      <c r="E21" s="200"/>
      <c r="F21" s="202" t="s">
        <v>79</v>
      </c>
      <c r="G21" s="203"/>
      <c r="H21" s="201"/>
      <c r="I21" s="201"/>
      <c r="J21" s="201"/>
      <c r="K21" s="141" t="s">
        <v>80</v>
      </c>
      <c r="L21" s="217"/>
      <c r="M21" s="217"/>
      <c r="N21" s="217"/>
      <c r="O21" s="217"/>
      <c r="P21" s="217"/>
      <c r="Q21" s="222"/>
      <c r="R21" s="222"/>
      <c r="S21" s="222"/>
    </row>
    <row r="22" spans="3:23" ht="20.25" x14ac:dyDescent="0.2">
      <c r="C22" s="139"/>
      <c r="D22" s="200"/>
      <c r="E22" s="200"/>
      <c r="F22" s="202" t="s">
        <v>81</v>
      </c>
      <c r="G22" s="203"/>
      <c r="H22" s="204">
        <f>S62+S69</f>
        <v>0</v>
      </c>
      <c r="I22" s="201"/>
      <c r="J22" s="201"/>
      <c r="K22" s="142">
        <f>H2+10</f>
        <v>42380</v>
      </c>
      <c r="L22" s="217"/>
      <c r="M22" s="217"/>
      <c r="N22" s="217"/>
      <c r="O22" s="217"/>
      <c r="P22" s="217"/>
      <c r="Q22" s="222"/>
      <c r="R22" s="222"/>
      <c r="S22" s="222"/>
    </row>
    <row r="23" spans="3:23" ht="15.75" x14ac:dyDescent="0.2">
      <c r="C23" s="139"/>
      <c r="D23" s="200"/>
      <c r="E23" s="200"/>
      <c r="F23" s="202" t="s">
        <v>82</v>
      </c>
      <c r="G23" s="203"/>
      <c r="H23" s="201"/>
      <c r="I23" s="201"/>
      <c r="J23" s="201"/>
      <c r="K23" s="143">
        <f>K22+5</f>
        <v>42385</v>
      </c>
      <c r="L23" s="223"/>
      <c r="M23" s="217"/>
      <c r="N23" s="217"/>
      <c r="O23" s="217"/>
      <c r="P23" s="217"/>
      <c r="Q23" s="222"/>
      <c r="R23" s="222"/>
      <c r="S23" s="217"/>
    </row>
    <row r="24" spans="3:23" x14ac:dyDescent="0.2">
      <c r="C24" s="139"/>
      <c r="D24" s="139"/>
      <c r="E24" s="139"/>
      <c r="F24" s="216"/>
      <c r="G24" s="216"/>
      <c r="H24" s="216"/>
      <c r="I24" s="216"/>
      <c r="J24" s="216"/>
      <c r="K24" s="226" t="s">
        <v>83</v>
      </c>
      <c r="L24" s="216"/>
      <c r="M24" s="216"/>
      <c r="N24" s="216"/>
      <c r="O24" s="216"/>
      <c r="P24" s="217"/>
      <c r="Q24" s="224"/>
      <c r="R24" s="224"/>
      <c r="S24" s="222"/>
      <c r="W24" s="1" t="s">
        <v>233</v>
      </c>
    </row>
    <row r="25" spans="3:23" ht="15.75" x14ac:dyDescent="0.25">
      <c r="C25" s="139"/>
      <c r="D25" s="139"/>
      <c r="E25" s="139"/>
      <c r="F25" s="227" t="s">
        <v>84</v>
      </c>
      <c r="G25" s="227"/>
      <c r="H25" s="227"/>
      <c r="I25" s="221"/>
      <c r="J25" s="221"/>
      <c r="K25" s="227" t="str">
        <f>List!W71</f>
        <v>Design Factory Architects, LLC</v>
      </c>
      <c r="L25" s="217"/>
      <c r="M25" s="217"/>
      <c r="N25" s="217"/>
      <c r="O25" s="217"/>
      <c r="P25" s="217"/>
      <c r="Q25" s="222"/>
      <c r="R25" s="222"/>
      <c r="S25" s="225"/>
      <c r="W25" s="1" t="s">
        <v>243</v>
      </c>
    </row>
    <row r="26" spans="3:23" ht="15" x14ac:dyDescent="0.2">
      <c r="C26" s="139"/>
      <c r="D26" s="139"/>
      <c r="E26" s="139"/>
      <c r="F26" s="221" t="s">
        <v>85</v>
      </c>
      <c r="G26" s="221"/>
      <c r="H26" s="221"/>
      <c r="I26" s="221"/>
      <c r="J26" s="221"/>
      <c r="K26" s="221" t="str">
        <f>List!Y73</f>
        <v>P.O. Box 555, Westminster, NC 28755</v>
      </c>
      <c r="L26" s="217"/>
      <c r="M26" s="217"/>
      <c r="N26" s="217"/>
      <c r="O26" s="217"/>
      <c r="P26" s="217"/>
      <c r="Q26" s="217"/>
      <c r="R26" s="217"/>
      <c r="S26" s="222"/>
      <c r="W26" s="1" t="s">
        <v>244</v>
      </c>
    </row>
    <row r="27" spans="3:23" ht="19.5" customHeight="1" x14ac:dyDescent="0.2">
      <c r="C27" s="139"/>
      <c r="D27" s="139"/>
      <c r="E27" s="139"/>
      <c r="F27" s="228" t="s">
        <v>86</v>
      </c>
      <c r="G27" s="228"/>
      <c r="H27" s="217"/>
      <c r="I27" s="217"/>
      <c r="J27" s="217"/>
      <c r="K27" s="217"/>
      <c r="L27" s="217"/>
      <c r="M27" s="217"/>
      <c r="N27" s="217"/>
      <c r="O27" s="217"/>
      <c r="P27" s="217"/>
      <c r="Q27" s="217"/>
      <c r="R27" s="217"/>
      <c r="S27" s="217"/>
      <c r="T27" s="139"/>
    </row>
    <row r="28" spans="3:23" x14ac:dyDescent="0.2">
      <c r="C28" s="139"/>
      <c r="D28" s="139"/>
      <c r="E28" s="139"/>
      <c r="F28" s="229" t="s">
        <v>155</v>
      </c>
      <c r="G28" s="229"/>
      <c r="H28" s="229"/>
      <c r="I28" s="229"/>
      <c r="J28" s="229"/>
      <c r="K28" s="229"/>
      <c r="L28" s="229"/>
      <c r="M28" s="229"/>
      <c r="N28" s="229"/>
      <c r="O28" s="229"/>
      <c r="P28" s="230" t="s">
        <v>156</v>
      </c>
      <c r="Q28" s="139"/>
      <c r="R28" s="139"/>
      <c r="S28" s="139"/>
      <c r="T28" s="139"/>
      <c r="U28" s="144"/>
      <c r="W28" s="1" t="s">
        <v>245</v>
      </c>
    </row>
    <row r="29" spans="3:23" x14ac:dyDescent="0.2">
      <c r="C29" s="139"/>
      <c r="D29" s="139"/>
      <c r="E29" s="139"/>
      <c r="F29" s="139" t="s">
        <v>157</v>
      </c>
      <c r="G29" s="139"/>
      <c r="H29" s="139"/>
      <c r="I29" s="139"/>
      <c r="J29" s="139"/>
      <c r="K29" s="139"/>
      <c r="L29" s="139"/>
      <c r="M29" s="139"/>
      <c r="N29" s="139"/>
      <c r="O29" s="139"/>
      <c r="P29" s="139"/>
      <c r="Q29" s="139"/>
      <c r="R29" s="139"/>
      <c r="S29" s="139"/>
      <c r="T29" s="139"/>
      <c r="U29" s="144"/>
      <c r="W29" s="1" t="s">
        <v>246</v>
      </c>
    </row>
    <row r="30" spans="3:23" x14ac:dyDescent="0.2">
      <c r="C30" s="139"/>
      <c r="D30" s="139"/>
      <c r="E30" s="139"/>
      <c r="F30" s="139"/>
      <c r="G30" s="139"/>
      <c r="H30" s="139"/>
      <c r="I30" s="139"/>
      <c r="J30" s="139"/>
      <c r="K30" s="139"/>
      <c r="L30" s="139"/>
      <c r="M30" s="139"/>
      <c r="N30" s="139"/>
      <c r="O30" s="139"/>
      <c r="P30" s="139"/>
      <c r="Q30" s="139"/>
      <c r="R30" s="139"/>
      <c r="S30" s="139"/>
      <c r="T30" s="139"/>
      <c r="U30" s="144"/>
      <c r="W30" s="1" t="s">
        <v>247</v>
      </c>
    </row>
    <row r="31" spans="3:23" x14ac:dyDescent="0.2">
      <c r="C31" s="139"/>
      <c r="D31" s="139"/>
      <c r="E31" s="139"/>
      <c r="F31" s="145" t="s">
        <v>87</v>
      </c>
      <c r="G31" s="146"/>
      <c r="H31" s="146"/>
      <c r="I31" s="146"/>
      <c r="J31" s="146"/>
      <c r="K31" s="146"/>
      <c r="L31" s="146"/>
      <c r="M31" s="146"/>
      <c r="N31" s="146"/>
      <c r="O31" s="146"/>
      <c r="P31" s="146"/>
      <c r="Q31" s="146"/>
      <c r="R31" s="146"/>
      <c r="S31" s="146"/>
      <c r="T31" s="139"/>
      <c r="W31" s="1" t="s">
        <v>248</v>
      </c>
    </row>
    <row r="32" spans="3:23" x14ac:dyDescent="0.2">
      <c r="C32" s="139"/>
      <c r="D32" s="139"/>
      <c r="E32" s="139"/>
      <c r="F32" s="147" t="s">
        <v>88</v>
      </c>
      <c r="G32" s="147"/>
      <c r="H32" s="148"/>
      <c r="I32" s="148"/>
      <c r="J32" s="148"/>
      <c r="K32" s="148"/>
      <c r="L32" s="148"/>
      <c r="M32" s="148"/>
      <c r="N32" s="148" t="s">
        <v>89</v>
      </c>
      <c r="O32" s="148"/>
      <c r="P32" s="148"/>
      <c r="Q32" s="148"/>
      <c r="R32" s="148"/>
      <c r="S32" s="149"/>
      <c r="T32" s="139"/>
    </row>
    <row r="33" spans="5:36" x14ac:dyDescent="0.2">
      <c r="E33" s="12"/>
      <c r="F33" s="250"/>
      <c r="G33" s="150" t="s">
        <v>90</v>
      </c>
      <c r="H33" s="151"/>
      <c r="I33" s="250" t="s">
        <v>94</v>
      </c>
      <c r="J33" s="150" t="s">
        <v>91</v>
      </c>
      <c r="L33" s="116"/>
      <c r="N33" s="250"/>
      <c r="O33" s="150" t="s">
        <v>92</v>
      </c>
      <c r="P33" s="116"/>
      <c r="R33" s="152"/>
      <c r="S33" s="12"/>
      <c r="T33" s="12"/>
      <c r="W33" s="1" t="s">
        <v>228</v>
      </c>
    </row>
    <row r="34" spans="5:36" x14ac:dyDescent="0.2">
      <c r="E34" s="12"/>
      <c r="F34" s="251"/>
      <c r="G34" s="150" t="s">
        <v>135</v>
      </c>
      <c r="H34" s="151"/>
      <c r="I34" s="251"/>
      <c r="J34" s="150" t="s">
        <v>93</v>
      </c>
      <c r="L34" s="116"/>
      <c r="N34" s="252"/>
      <c r="O34" s="150" t="s">
        <v>95</v>
      </c>
      <c r="P34" s="116"/>
      <c r="S34" s="12"/>
      <c r="T34" s="12"/>
      <c r="V34" s="12"/>
      <c r="W34" s="12" t="s">
        <v>229</v>
      </c>
      <c r="X34" s="12"/>
      <c r="Y34" s="12"/>
      <c r="Z34" s="12"/>
      <c r="AA34" s="12"/>
      <c r="AB34" s="12"/>
      <c r="AC34" s="12"/>
      <c r="AD34" s="12"/>
      <c r="AE34" s="12"/>
      <c r="AF34" s="12"/>
      <c r="AG34" s="12"/>
      <c r="AH34" s="12"/>
      <c r="AI34" s="12"/>
      <c r="AJ34" s="12"/>
    </row>
    <row r="35" spans="5:36" x14ac:dyDescent="0.2">
      <c r="E35" s="12"/>
      <c r="F35" s="250"/>
      <c r="G35" s="150" t="s">
        <v>96</v>
      </c>
      <c r="H35" s="151"/>
      <c r="I35" s="250"/>
      <c r="J35" s="150" t="s">
        <v>97</v>
      </c>
      <c r="L35" s="116"/>
      <c r="N35" s="253"/>
      <c r="O35" s="150" t="s">
        <v>98</v>
      </c>
      <c r="P35" s="116"/>
      <c r="S35" s="12"/>
      <c r="T35" s="12"/>
      <c r="V35" s="12"/>
      <c r="W35" s="12"/>
      <c r="X35" s="12"/>
      <c r="Y35" s="12"/>
      <c r="Z35" s="12"/>
      <c r="AA35" s="12"/>
      <c r="AB35" s="12"/>
      <c r="AC35" s="12"/>
      <c r="AD35" s="12"/>
      <c r="AE35" s="12"/>
      <c r="AF35" s="12"/>
      <c r="AG35" s="12"/>
      <c r="AH35" s="12"/>
      <c r="AI35" s="12"/>
      <c r="AJ35" s="12"/>
    </row>
    <row r="36" spans="5:36" x14ac:dyDescent="0.2">
      <c r="E36" s="12"/>
      <c r="F36" s="147" t="s">
        <v>99</v>
      </c>
      <c r="G36" s="147"/>
      <c r="H36" s="147"/>
      <c r="I36" s="147"/>
      <c r="J36" s="147"/>
      <c r="K36" s="147"/>
      <c r="L36" s="147"/>
      <c r="M36" s="147"/>
      <c r="N36" s="147"/>
      <c r="O36" s="147"/>
      <c r="P36" s="147"/>
      <c r="Q36" s="147"/>
      <c r="R36" s="147"/>
      <c r="S36" s="147"/>
      <c r="T36" s="12"/>
      <c r="V36" s="12"/>
      <c r="W36" s="12"/>
      <c r="X36" s="12"/>
      <c r="Y36" s="12"/>
      <c r="Z36" s="12"/>
      <c r="AA36" s="12"/>
      <c r="AB36" s="12"/>
      <c r="AC36" s="12"/>
      <c r="AD36" s="12"/>
      <c r="AE36" s="12"/>
      <c r="AF36" s="12"/>
      <c r="AG36" s="12"/>
      <c r="AH36" s="12"/>
      <c r="AI36" s="12"/>
      <c r="AJ36" s="12"/>
    </row>
    <row r="37" spans="5:36" x14ac:dyDescent="0.2">
      <c r="E37" s="12"/>
      <c r="F37" s="254"/>
      <c r="G37" s="379" t="s">
        <v>337</v>
      </c>
      <c r="H37" s="320" t="s">
        <v>338</v>
      </c>
      <c r="I37" s="320"/>
      <c r="J37" s="320"/>
      <c r="K37" s="320"/>
      <c r="L37" s="320"/>
      <c r="M37" s="320"/>
      <c r="N37" s="320"/>
      <c r="O37" s="320"/>
      <c r="P37" s="320"/>
      <c r="Q37" s="320"/>
      <c r="R37" s="320"/>
      <c r="S37" s="321"/>
      <c r="T37" s="12"/>
      <c r="V37" s="12"/>
      <c r="W37" s="12"/>
      <c r="X37" s="12"/>
      <c r="Y37" s="12"/>
      <c r="Z37" s="12"/>
      <c r="AA37" s="12"/>
      <c r="AB37" s="12"/>
      <c r="AC37" s="12"/>
      <c r="AD37" s="12"/>
      <c r="AE37" s="12"/>
      <c r="AF37" s="12"/>
      <c r="AG37" s="12"/>
      <c r="AH37" s="12"/>
      <c r="AI37" s="12"/>
      <c r="AJ37" s="12"/>
    </row>
    <row r="38" spans="5:36" x14ac:dyDescent="0.2">
      <c r="E38" s="12"/>
      <c r="F38" s="205"/>
      <c r="G38" s="380" t="s">
        <v>15</v>
      </c>
      <c r="H38" s="381" t="s">
        <v>230</v>
      </c>
      <c r="I38" s="381"/>
      <c r="J38" s="381"/>
      <c r="K38" s="381"/>
      <c r="L38" s="381"/>
      <c r="M38" s="381"/>
      <c r="N38" s="381"/>
      <c r="O38" s="381"/>
      <c r="P38" s="381"/>
      <c r="Q38" s="381"/>
      <c r="R38" s="381"/>
      <c r="S38" s="382" t="s">
        <v>5</v>
      </c>
      <c r="T38" s="12"/>
      <c r="V38" s="12"/>
      <c r="W38" s="12"/>
      <c r="X38" s="12"/>
      <c r="Y38" s="12"/>
      <c r="Z38" s="12"/>
      <c r="AA38" s="12"/>
      <c r="AB38" s="12"/>
      <c r="AC38" s="12"/>
      <c r="AD38" s="12"/>
      <c r="AE38" s="12"/>
      <c r="AF38" s="12"/>
      <c r="AG38" s="12"/>
      <c r="AH38" s="12"/>
      <c r="AI38" s="12"/>
      <c r="AJ38" s="12"/>
    </row>
    <row r="39" spans="5:36" x14ac:dyDescent="0.2">
      <c r="E39" s="12"/>
      <c r="F39" s="205"/>
      <c r="G39" s="213"/>
      <c r="H39" s="116"/>
      <c r="I39" s="116"/>
      <c r="J39" s="116"/>
      <c r="K39" s="116"/>
      <c r="L39" s="116"/>
      <c r="M39" s="116"/>
      <c r="N39" s="116"/>
      <c r="O39" s="116"/>
      <c r="P39" s="116"/>
      <c r="Q39" s="116"/>
      <c r="R39" s="116"/>
      <c r="S39" s="194">
        <v>0</v>
      </c>
      <c r="T39" s="12"/>
      <c r="V39" s="12"/>
      <c r="W39" s="12"/>
      <c r="X39" s="12"/>
      <c r="Y39" s="12"/>
      <c r="Z39" s="12"/>
      <c r="AA39" s="12"/>
      <c r="AB39" s="12"/>
      <c r="AC39" s="12"/>
      <c r="AD39" s="12"/>
      <c r="AE39" s="12"/>
      <c r="AF39" s="12"/>
      <c r="AG39" s="12"/>
      <c r="AH39" s="12"/>
      <c r="AI39" s="12"/>
      <c r="AJ39" s="12"/>
    </row>
    <row r="40" spans="5:36" x14ac:dyDescent="0.2">
      <c r="E40" s="12"/>
      <c r="F40" s="116"/>
      <c r="G40" s="213"/>
      <c r="H40" s="116"/>
      <c r="I40" s="116"/>
      <c r="J40" s="116"/>
      <c r="K40" s="116"/>
      <c r="L40" s="116"/>
      <c r="M40" s="116"/>
      <c r="N40" s="116"/>
      <c r="O40" s="116"/>
      <c r="P40" s="116"/>
      <c r="Q40" s="116"/>
      <c r="R40" s="116"/>
      <c r="S40" s="194"/>
      <c r="T40" s="12"/>
      <c r="V40" s="12"/>
      <c r="W40" s="12"/>
      <c r="X40" s="12"/>
      <c r="Y40" s="12"/>
      <c r="Z40" s="12"/>
      <c r="AA40" s="12"/>
      <c r="AB40" s="12"/>
      <c r="AC40" s="12"/>
      <c r="AD40" s="12"/>
      <c r="AE40" s="12"/>
      <c r="AF40" s="12"/>
      <c r="AG40" s="12"/>
      <c r="AH40" s="12"/>
      <c r="AI40" s="12"/>
      <c r="AJ40" s="12"/>
    </row>
    <row r="41" spans="5:36" x14ac:dyDescent="0.2">
      <c r="E41" s="12"/>
      <c r="F41" s="205"/>
      <c r="G41" s="213"/>
      <c r="H41" s="116"/>
      <c r="I41" s="205"/>
      <c r="J41" s="205"/>
      <c r="K41" s="205"/>
      <c r="L41" s="205"/>
      <c r="M41" s="205"/>
      <c r="N41" s="205"/>
      <c r="O41" s="205"/>
      <c r="P41" s="205"/>
      <c r="Q41" s="205"/>
      <c r="R41" s="205"/>
      <c r="S41" s="194"/>
      <c r="T41" s="12"/>
      <c r="V41" s="12"/>
      <c r="W41" s="12"/>
      <c r="X41" s="12"/>
      <c r="Y41" s="12"/>
      <c r="Z41" s="12"/>
      <c r="AA41" s="12"/>
      <c r="AB41" s="12"/>
      <c r="AC41" s="12"/>
      <c r="AD41" s="12"/>
      <c r="AE41" s="12"/>
      <c r="AF41" s="12"/>
      <c r="AG41" s="12"/>
      <c r="AH41" s="12"/>
      <c r="AI41" s="12"/>
      <c r="AJ41" s="12"/>
    </row>
    <row r="42" spans="5:36" x14ac:dyDescent="0.2">
      <c r="E42" s="12"/>
      <c r="F42" s="205"/>
      <c r="G42" s="213"/>
      <c r="H42" s="205"/>
      <c r="I42" s="205"/>
      <c r="J42" s="205"/>
      <c r="K42" s="205"/>
      <c r="L42" s="205"/>
      <c r="M42" s="205"/>
      <c r="N42" s="205"/>
      <c r="O42" s="205"/>
      <c r="P42" s="205"/>
      <c r="Q42" s="205"/>
      <c r="R42" s="205"/>
      <c r="S42" s="194"/>
      <c r="T42" s="12"/>
      <c r="V42" s="12"/>
      <c r="W42" s="12"/>
      <c r="X42" s="12"/>
      <c r="Y42" s="12"/>
      <c r="Z42" s="12"/>
      <c r="AA42" s="12"/>
      <c r="AB42" s="12"/>
      <c r="AC42" s="12"/>
      <c r="AD42" s="12"/>
      <c r="AE42" s="12"/>
      <c r="AF42" s="12"/>
      <c r="AG42" s="12"/>
      <c r="AH42" s="12"/>
      <c r="AI42" s="12"/>
      <c r="AJ42" s="12"/>
    </row>
    <row r="43" spans="5:36" x14ac:dyDescent="0.2">
      <c r="E43" s="12"/>
      <c r="F43" s="205"/>
      <c r="G43" s="213"/>
      <c r="H43" s="116"/>
      <c r="I43" s="205"/>
      <c r="J43" s="205"/>
      <c r="K43" s="205"/>
      <c r="L43" s="205"/>
      <c r="M43" s="205"/>
      <c r="N43" s="205"/>
      <c r="O43" s="205"/>
      <c r="P43" s="205"/>
      <c r="Q43" s="205"/>
      <c r="R43" s="205"/>
      <c r="S43" s="194"/>
      <c r="T43" s="12"/>
      <c r="V43" s="12"/>
      <c r="W43" s="12"/>
      <c r="X43" s="12"/>
      <c r="Y43" s="12"/>
      <c r="Z43" s="12"/>
      <c r="AA43" s="12"/>
      <c r="AB43" s="12"/>
      <c r="AC43" s="12"/>
      <c r="AD43" s="12"/>
      <c r="AE43" s="12"/>
      <c r="AF43" s="12"/>
      <c r="AG43" s="12"/>
      <c r="AH43" s="12"/>
      <c r="AI43" s="12"/>
      <c r="AJ43" s="12"/>
    </row>
    <row r="44" spans="5:36" x14ac:dyDescent="0.2">
      <c r="E44" s="12"/>
      <c r="F44" s="205"/>
      <c r="G44" s="213"/>
      <c r="H44" s="116"/>
      <c r="I44" s="205"/>
      <c r="J44" s="205"/>
      <c r="K44" s="205"/>
      <c r="L44" s="205"/>
      <c r="M44" s="205"/>
      <c r="N44" s="205"/>
      <c r="O44" s="205"/>
      <c r="P44" s="205"/>
      <c r="Q44" s="205"/>
      <c r="R44" s="205"/>
      <c r="S44" s="194"/>
      <c r="T44" s="12"/>
      <c r="V44" s="12"/>
      <c r="W44" s="12"/>
      <c r="X44" s="12"/>
      <c r="Y44" s="12"/>
      <c r="Z44" s="12"/>
      <c r="AA44" s="12"/>
      <c r="AB44" s="12"/>
      <c r="AC44" s="12"/>
      <c r="AD44" s="12"/>
      <c r="AE44" s="12"/>
      <c r="AF44" s="12"/>
      <c r="AG44" s="12"/>
      <c r="AH44" s="12"/>
      <c r="AI44" s="12"/>
      <c r="AJ44" s="12"/>
    </row>
    <row r="45" spans="5:36" x14ac:dyDescent="0.2">
      <c r="E45" s="12"/>
      <c r="F45" s="205"/>
      <c r="G45" s="213"/>
      <c r="H45" s="116"/>
      <c r="I45" s="205"/>
      <c r="J45" s="205"/>
      <c r="K45" s="205"/>
      <c r="L45" s="205"/>
      <c r="M45" s="205"/>
      <c r="N45" s="205"/>
      <c r="O45" s="205"/>
      <c r="P45" s="205"/>
      <c r="Q45" s="205"/>
      <c r="R45" s="205"/>
      <c r="S45" s="194"/>
      <c r="T45" s="12"/>
      <c r="V45" s="12"/>
      <c r="W45" s="12"/>
      <c r="X45" s="12"/>
      <c r="Y45" s="12"/>
      <c r="Z45" s="12"/>
      <c r="AA45" s="12"/>
      <c r="AB45" s="12"/>
      <c r="AC45" s="12"/>
      <c r="AD45" s="12"/>
      <c r="AE45" s="12"/>
      <c r="AF45" s="12"/>
      <c r="AG45" s="12"/>
      <c r="AH45" s="12"/>
      <c r="AI45" s="12"/>
      <c r="AJ45" s="12"/>
    </row>
    <row r="46" spans="5:36" x14ac:dyDescent="0.2">
      <c r="E46" s="12"/>
      <c r="F46" s="205"/>
      <c r="G46" s="213"/>
      <c r="H46" s="116"/>
      <c r="I46" s="205"/>
      <c r="J46" s="205"/>
      <c r="K46" s="205"/>
      <c r="L46" s="205"/>
      <c r="M46" s="205"/>
      <c r="N46" s="205"/>
      <c r="O46" s="205"/>
      <c r="P46" s="205"/>
      <c r="Q46" s="205"/>
      <c r="R46" s="205"/>
      <c r="S46" s="194"/>
      <c r="T46" s="12"/>
      <c r="V46" s="12"/>
      <c r="W46" s="12"/>
      <c r="X46" s="12"/>
      <c r="Y46" s="12"/>
      <c r="Z46" s="12"/>
      <c r="AA46" s="12"/>
      <c r="AB46" s="12"/>
      <c r="AC46" s="12"/>
      <c r="AD46" s="12"/>
      <c r="AE46" s="12"/>
      <c r="AF46" s="12"/>
      <c r="AG46" s="12"/>
      <c r="AH46" s="12"/>
      <c r="AI46" s="12"/>
      <c r="AJ46" s="12"/>
    </row>
    <row r="47" spans="5:36" x14ac:dyDescent="0.2">
      <c r="E47" s="12"/>
      <c r="F47" s="205"/>
      <c r="G47" s="213"/>
      <c r="H47" s="205"/>
      <c r="I47" s="205"/>
      <c r="J47" s="205"/>
      <c r="K47" s="205"/>
      <c r="L47" s="205"/>
      <c r="M47" s="205"/>
      <c r="N47" s="205"/>
      <c r="O47" s="205"/>
      <c r="P47" s="205"/>
      <c r="Q47" s="205"/>
      <c r="R47" s="205"/>
      <c r="S47" s="194"/>
      <c r="T47" s="12"/>
      <c r="V47" s="12"/>
      <c r="W47" s="12"/>
      <c r="X47" s="12"/>
      <c r="Y47" s="12"/>
      <c r="Z47" s="12"/>
      <c r="AA47" s="12"/>
      <c r="AB47" s="12"/>
      <c r="AC47" s="12"/>
      <c r="AD47" s="12"/>
      <c r="AE47" s="12"/>
      <c r="AF47" s="12"/>
      <c r="AG47" s="12"/>
      <c r="AH47" s="12"/>
      <c r="AI47" s="12"/>
      <c r="AJ47" s="12"/>
    </row>
    <row r="48" spans="5:36" x14ac:dyDescent="0.2">
      <c r="E48" s="12"/>
      <c r="F48" s="205"/>
      <c r="G48" s="213"/>
      <c r="H48" s="205"/>
      <c r="I48" s="205"/>
      <c r="J48" s="205"/>
      <c r="K48" s="205"/>
      <c r="L48" s="205"/>
      <c r="M48" s="205"/>
      <c r="N48" s="205"/>
      <c r="O48" s="205"/>
      <c r="P48" s="205"/>
      <c r="Q48" s="205"/>
      <c r="R48" s="205"/>
      <c r="S48" s="194"/>
      <c r="T48" s="12"/>
      <c r="V48" s="12"/>
      <c r="W48" s="12"/>
      <c r="X48" s="12"/>
      <c r="Y48" s="12"/>
      <c r="Z48" s="12"/>
      <c r="AA48" s="12"/>
      <c r="AB48" s="12"/>
      <c r="AC48" s="12"/>
      <c r="AD48" s="12"/>
      <c r="AE48" s="12"/>
      <c r="AF48" s="12"/>
      <c r="AG48" s="12"/>
      <c r="AH48" s="12"/>
      <c r="AI48" s="12"/>
      <c r="AJ48" s="12"/>
    </row>
    <row r="49" spans="1:36" x14ac:dyDescent="0.2">
      <c r="E49" s="12"/>
      <c r="F49" s="205"/>
      <c r="G49" s="213"/>
      <c r="H49" s="205"/>
      <c r="I49" s="205"/>
      <c r="J49" s="205"/>
      <c r="K49" s="205"/>
      <c r="L49" s="205"/>
      <c r="M49" s="205"/>
      <c r="N49" s="205"/>
      <c r="O49" s="205"/>
      <c r="P49" s="205"/>
      <c r="Q49" s="205"/>
      <c r="R49" s="205"/>
      <c r="S49" s="194"/>
      <c r="T49" s="12"/>
      <c r="V49" s="12"/>
      <c r="W49" s="12"/>
      <c r="X49" s="12"/>
      <c r="Y49" s="12"/>
      <c r="Z49" s="12"/>
      <c r="AA49" s="12"/>
      <c r="AB49" s="12"/>
      <c r="AC49" s="12"/>
      <c r="AD49" s="12"/>
      <c r="AE49" s="12"/>
      <c r="AF49" s="12"/>
      <c r="AG49" s="12"/>
      <c r="AH49" s="12"/>
      <c r="AI49" s="12"/>
      <c r="AJ49" s="12"/>
    </row>
    <row r="50" spans="1:36" x14ac:dyDescent="0.2">
      <c r="E50" s="12"/>
      <c r="F50" s="205"/>
      <c r="G50" s="213"/>
      <c r="H50" s="116"/>
      <c r="I50" s="205"/>
      <c r="J50" s="205"/>
      <c r="K50" s="205"/>
      <c r="L50" s="205"/>
      <c r="M50" s="205"/>
      <c r="N50" s="205"/>
      <c r="O50" s="205"/>
      <c r="P50" s="205"/>
      <c r="Q50" s="205"/>
      <c r="R50" s="205"/>
      <c r="S50" s="194"/>
      <c r="T50" s="12"/>
      <c r="V50" s="12"/>
      <c r="W50" s="12"/>
      <c r="X50" s="12"/>
      <c r="Y50" s="12"/>
      <c r="Z50" s="12"/>
      <c r="AA50" s="12"/>
      <c r="AB50" s="12"/>
      <c r="AC50" s="12"/>
      <c r="AD50" s="12"/>
      <c r="AE50" s="12"/>
      <c r="AF50" s="12"/>
      <c r="AG50" s="12"/>
      <c r="AH50" s="12"/>
      <c r="AI50" s="12"/>
      <c r="AJ50" s="12"/>
    </row>
    <row r="51" spans="1:36" x14ac:dyDescent="0.2">
      <c r="E51" s="12"/>
      <c r="F51" s="205"/>
      <c r="G51" s="213"/>
      <c r="H51" s="205"/>
      <c r="I51" s="205"/>
      <c r="J51" s="205"/>
      <c r="K51" s="205"/>
      <c r="L51" s="205"/>
      <c r="M51" s="205"/>
      <c r="N51" s="205"/>
      <c r="O51" s="205"/>
      <c r="P51" s="205"/>
      <c r="Q51" s="205"/>
      <c r="R51" s="205"/>
      <c r="S51" s="194"/>
      <c r="T51" s="12"/>
      <c r="V51" s="12"/>
      <c r="W51" s="12"/>
      <c r="X51" s="12"/>
      <c r="Y51" s="12"/>
      <c r="Z51" s="12"/>
      <c r="AA51" s="12"/>
      <c r="AB51" s="12"/>
      <c r="AC51" s="12"/>
      <c r="AD51" s="12"/>
      <c r="AE51" s="12"/>
      <c r="AF51" s="12"/>
      <c r="AG51" s="12"/>
      <c r="AH51" s="12"/>
      <c r="AI51" s="12"/>
      <c r="AJ51" s="12"/>
    </row>
    <row r="52" spans="1:36" ht="15" x14ac:dyDescent="0.25">
      <c r="E52" s="12"/>
      <c r="F52" s="205"/>
      <c r="G52" s="213"/>
      <c r="H52" s="116"/>
      <c r="I52" s="205"/>
      <c r="J52" s="205"/>
      <c r="K52" s="205"/>
      <c r="L52" s="205"/>
      <c r="M52" s="205"/>
      <c r="N52" s="205"/>
      <c r="O52" s="205"/>
      <c r="P52" s="205"/>
      <c r="Q52" s="205"/>
      <c r="R52" s="205"/>
      <c r="S52" s="194"/>
      <c r="T52" s="12"/>
      <c r="V52" s="12"/>
      <c r="W52" s="12"/>
      <c r="X52" s="12"/>
      <c r="Y52" s="12"/>
      <c r="Z52" s="12"/>
      <c r="AA52" s="12"/>
      <c r="AB52" s="232"/>
      <c r="AC52" s="232"/>
      <c r="AD52" s="12"/>
      <c r="AE52" s="12"/>
      <c r="AF52" s="12"/>
      <c r="AG52" s="12"/>
      <c r="AH52" s="12"/>
      <c r="AI52" s="12"/>
      <c r="AJ52" s="12"/>
    </row>
    <row r="53" spans="1:36" x14ac:dyDescent="0.2">
      <c r="E53" s="12"/>
      <c r="F53" s="205"/>
      <c r="G53" s="213"/>
      <c r="H53" s="116"/>
      <c r="I53" s="205"/>
      <c r="J53" s="205"/>
      <c r="K53" s="205"/>
      <c r="L53" s="205"/>
      <c r="M53" s="205"/>
      <c r="N53" s="205"/>
      <c r="O53" s="205"/>
      <c r="P53" s="205"/>
      <c r="Q53" s="205"/>
      <c r="R53" s="205"/>
      <c r="S53" s="194"/>
      <c r="T53" s="12"/>
      <c r="V53" s="12"/>
      <c r="W53" s="12"/>
      <c r="X53" s="12"/>
      <c r="Y53" s="12"/>
      <c r="Z53" s="12"/>
      <c r="AA53" s="12"/>
      <c r="AB53" s="12"/>
      <c r="AC53" s="12"/>
      <c r="AD53" s="12"/>
      <c r="AE53" s="12"/>
      <c r="AF53" s="12"/>
      <c r="AG53" s="12"/>
      <c r="AH53" s="12"/>
      <c r="AI53" s="12"/>
      <c r="AJ53" s="12"/>
    </row>
    <row r="54" spans="1:36" x14ac:dyDescent="0.2">
      <c r="E54" s="12"/>
      <c r="F54" s="205"/>
      <c r="G54" s="213"/>
      <c r="H54" s="116"/>
      <c r="I54" s="205"/>
      <c r="J54" s="205"/>
      <c r="K54" s="205"/>
      <c r="L54" s="205"/>
      <c r="M54" s="205"/>
      <c r="N54" s="205"/>
      <c r="O54" s="205"/>
      <c r="P54" s="205"/>
      <c r="Q54" s="205"/>
      <c r="R54" s="205"/>
      <c r="S54" s="194"/>
      <c r="T54" s="12"/>
      <c r="V54" s="12"/>
      <c r="W54" s="12"/>
      <c r="X54" s="12"/>
      <c r="Y54" s="12"/>
      <c r="Z54" s="12"/>
      <c r="AA54" s="12"/>
      <c r="AB54" s="12"/>
      <c r="AC54" s="12"/>
      <c r="AD54" s="12"/>
      <c r="AE54" s="12"/>
      <c r="AF54" s="12"/>
      <c r="AG54" s="12"/>
      <c r="AH54" s="12"/>
      <c r="AI54" s="12"/>
      <c r="AJ54" s="12"/>
    </row>
    <row r="55" spans="1:36" ht="15" x14ac:dyDescent="0.25">
      <c r="E55" s="12"/>
      <c r="F55" s="205"/>
      <c r="G55" s="213"/>
      <c r="H55" s="116"/>
      <c r="I55" s="205"/>
      <c r="J55" s="205"/>
      <c r="K55" s="205"/>
      <c r="L55" s="205"/>
      <c r="M55" s="205"/>
      <c r="N55" s="205"/>
      <c r="O55" s="205"/>
      <c r="P55" s="205"/>
      <c r="Q55" s="205"/>
      <c r="R55" s="205"/>
      <c r="S55" s="194"/>
      <c r="T55" s="12"/>
      <c r="V55" s="12"/>
      <c r="W55" s="232"/>
      <c r="X55" s="232"/>
      <c r="Y55" s="12"/>
      <c r="Z55" s="12"/>
      <c r="AA55" s="12"/>
      <c r="AB55" s="12"/>
      <c r="AC55" s="12"/>
      <c r="AD55" s="12"/>
      <c r="AE55" s="12"/>
      <c r="AF55" s="12"/>
      <c r="AG55" s="12"/>
      <c r="AH55" s="12"/>
      <c r="AI55" s="12"/>
      <c r="AJ55" s="12"/>
    </row>
    <row r="56" spans="1:36" x14ac:dyDescent="0.2">
      <c r="E56" s="12"/>
      <c r="F56" s="205"/>
      <c r="G56" s="213"/>
      <c r="H56" s="116"/>
      <c r="I56" s="205"/>
      <c r="J56" s="205"/>
      <c r="K56" s="205"/>
      <c r="L56" s="205"/>
      <c r="M56" s="205"/>
      <c r="N56" s="205"/>
      <c r="O56" s="205"/>
      <c r="P56" s="205"/>
      <c r="Q56" s="205"/>
      <c r="R56" s="205"/>
      <c r="S56" s="194"/>
      <c r="T56" s="12"/>
      <c r="V56" s="12"/>
      <c r="W56" s="12"/>
      <c r="X56" s="12"/>
      <c r="Y56" s="12"/>
      <c r="Z56" s="12"/>
      <c r="AA56" s="12"/>
      <c r="AB56" s="12"/>
      <c r="AC56" s="12"/>
      <c r="AD56" s="12"/>
      <c r="AE56" s="12"/>
      <c r="AF56" s="12"/>
      <c r="AG56" s="12"/>
      <c r="AH56" s="12"/>
      <c r="AI56" s="12"/>
      <c r="AJ56" s="12"/>
    </row>
    <row r="57" spans="1:36" ht="15" x14ac:dyDescent="0.25">
      <c r="E57" s="12"/>
      <c r="F57" s="205"/>
      <c r="G57" s="213"/>
      <c r="H57" s="116"/>
      <c r="I57" s="205"/>
      <c r="J57" s="205"/>
      <c r="K57" s="205"/>
      <c r="L57" s="205"/>
      <c r="M57" s="205"/>
      <c r="N57" s="205"/>
      <c r="O57" s="205"/>
      <c r="P57" s="205"/>
      <c r="Q57" s="205"/>
      <c r="R57" s="205"/>
      <c r="S57" s="194"/>
      <c r="T57" s="12"/>
      <c r="V57" s="12"/>
      <c r="W57" s="232"/>
      <c r="X57" s="232"/>
      <c r="Y57" s="12"/>
      <c r="Z57" s="12"/>
      <c r="AA57" s="12"/>
      <c r="AB57" s="12"/>
      <c r="AC57" s="12"/>
      <c r="AD57" s="12"/>
      <c r="AE57" s="12"/>
      <c r="AF57" s="12"/>
      <c r="AG57" s="12"/>
      <c r="AH57" s="12"/>
      <c r="AI57" s="12"/>
      <c r="AJ57" s="12"/>
    </row>
    <row r="58" spans="1:36" ht="15" x14ac:dyDescent="0.25">
      <c r="E58" s="12"/>
      <c r="F58" s="205"/>
      <c r="G58" s="213"/>
      <c r="H58" s="116"/>
      <c r="I58" s="205"/>
      <c r="J58" s="205"/>
      <c r="K58" s="205"/>
      <c r="L58" s="205"/>
      <c r="M58" s="205"/>
      <c r="N58" s="205"/>
      <c r="O58" s="205"/>
      <c r="P58" s="205"/>
      <c r="Q58" s="205"/>
      <c r="R58" s="205"/>
      <c r="S58" s="194"/>
      <c r="T58" s="12"/>
      <c r="V58" s="12"/>
      <c r="W58" s="12"/>
      <c r="X58" s="232"/>
      <c r="Y58" s="12"/>
      <c r="Z58" s="12"/>
      <c r="AA58" s="12"/>
      <c r="AB58" s="12"/>
      <c r="AC58" s="12"/>
      <c r="AD58" s="12"/>
      <c r="AE58" s="12"/>
      <c r="AF58" s="12"/>
      <c r="AG58" s="12"/>
      <c r="AH58" s="12"/>
      <c r="AI58" s="12"/>
      <c r="AJ58" s="12"/>
    </row>
    <row r="59" spans="1:36" ht="15" x14ac:dyDescent="0.25">
      <c r="E59" s="12"/>
      <c r="F59" s="205"/>
      <c r="G59" s="213"/>
      <c r="H59" s="116"/>
      <c r="I59" s="205"/>
      <c r="J59" s="205"/>
      <c r="K59" s="205"/>
      <c r="L59" s="205"/>
      <c r="M59" s="205"/>
      <c r="N59" s="205"/>
      <c r="O59" s="205"/>
      <c r="P59" s="205"/>
      <c r="Q59" s="205"/>
      <c r="R59" s="205"/>
      <c r="S59" s="194"/>
      <c r="T59" s="12"/>
      <c r="V59" s="12"/>
      <c r="W59" s="12"/>
      <c r="X59" s="12"/>
      <c r="Y59" s="12"/>
      <c r="Z59" s="12"/>
      <c r="AA59" s="12"/>
      <c r="AB59" s="255"/>
      <c r="AC59" s="232"/>
      <c r="AD59" s="232"/>
      <c r="AE59" s="232"/>
      <c r="AF59" s="12"/>
      <c r="AG59" s="12"/>
      <c r="AH59" s="12"/>
      <c r="AI59" s="12"/>
      <c r="AJ59" s="12"/>
    </row>
    <row r="60" spans="1:36" x14ac:dyDescent="0.2">
      <c r="E60" s="12"/>
      <c r="F60" s="205"/>
      <c r="G60" s="213"/>
      <c r="H60" s="116"/>
      <c r="I60" s="205"/>
      <c r="J60" s="205"/>
      <c r="K60" s="205"/>
      <c r="L60" s="205"/>
      <c r="M60" s="205"/>
      <c r="N60" s="205"/>
      <c r="O60" s="205"/>
      <c r="P60" s="205"/>
      <c r="Q60" s="205"/>
      <c r="R60" s="205"/>
      <c r="S60" s="194"/>
      <c r="T60" s="12"/>
      <c r="V60" s="12"/>
      <c r="W60" s="12"/>
      <c r="X60" s="12"/>
      <c r="Y60" s="12"/>
      <c r="Z60" s="12"/>
      <c r="AA60" s="12"/>
      <c r="AB60" s="12"/>
      <c r="AC60" s="12"/>
      <c r="AD60" s="12"/>
      <c r="AE60" s="12"/>
      <c r="AF60" s="12"/>
      <c r="AG60" s="12"/>
      <c r="AH60" s="12"/>
      <c r="AI60" s="12"/>
      <c r="AJ60" s="12"/>
    </row>
    <row r="61" spans="1:36" ht="15" x14ac:dyDescent="0.25">
      <c r="E61" s="12"/>
      <c r="F61" s="205"/>
      <c r="G61" s="213"/>
      <c r="H61" s="205"/>
      <c r="I61" s="205"/>
      <c r="J61" s="205"/>
      <c r="K61" s="205"/>
      <c r="L61" s="205"/>
      <c r="M61" s="205"/>
      <c r="N61" s="205"/>
      <c r="O61" s="205"/>
      <c r="P61" s="205"/>
      <c r="Q61" s="205"/>
      <c r="R61" s="205"/>
      <c r="S61" s="195">
        <f>SUM(S37:S60)</f>
        <v>0</v>
      </c>
      <c r="T61" s="12"/>
      <c r="V61" s="12"/>
      <c r="W61" s="257" t="s">
        <v>201</v>
      </c>
      <c r="X61" s="12"/>
      <c r="Y61" s="12"/>
      <c r="Z61" s="12"/>
      <c r="AA61" s="12"/>
      <c r="AB61" s="12"/>
      <c r="AC61" s="12"/>
      <c r="AD61" s="12"/>
      <c r="AE61" s="12"/>
      <c r="AF61" s="12"/>
      <c r="AG61" s="12"/>
      <c r="AH61" s="12"/>
      <c r="AI61" s="12"/>
      <c r="AJ61" s="12"/>
    </row>
    <row r="62" spans="1:36" x14ac:dyDescent="0.2">
      <c r="A62" s="140"/>
      <c r="B62" s="167"/>
      <c r="C62" s="167"/>
      <c r="D62" s="167"/>
      <c r="E62" s="12"/>
      <c r="F62" s="147" t="s">
        <v>100</v>
      </c>
      <c r="G62" s="147"/>
      <c r="H62" s="147"/>
      <c r="I62" s="147"/>
      <c r="J62" s="147"/>
      <c r="K62" s="147"/>
      <c r="L62" s="147"/>
      <c r="M62" s="147"/>
      <c r="N62" s="147"/>
      <c r="O62" s="147"/>
      <c r="P62" s="147"/>
      <c r="Q62" s="147"/>
      <c r="R62" s="147"/>
      <c r="S62" s="206">
        <f>SUM(S63:S67)</f>
        <v>0</v>
      </c>
      <c r="T62" s="12"/>
      <c r="U62" s="144"/>
      <c r="V62" s="12"/>
      <c r="W62" s="12" t="s">
        <v>200</v>
      </c>
      <c r="X62" s="12"/>
      <c r="Y62" s="12"/>
      <c r="Z62" s="12"/>
      <c r="AA62" s="12"/>
      <c r="AB62" s="12"/>
      <c r="AC62" s="12"/>
      <c r="AD62" s="12"/>
      <c r="AE62" s="12"/>
      <c r="AF62" s="12"/>
      <c r="AG62" s="12"/>
      <c r="AH62" s="12"/>
      <c r="AI62" s="12"/>
      <c r="AJ62" s="12"/>
    </row>
    <row r="63" spans="1:36" ht="15" x14ac:dyDescent="0.25">
      <c r="A63" s="140"/>
      <c r="B63" s="167" t="s">
        <v>107</v>
      </c>
      <c r="C63" s="167"/>
      <c r="D63" s="167"/>
      <c r="E63" s="12"/>
      <c r="F63" s="154" t="s">
        <v>101</v>
      </c>
      <c r="G63" s="155"/>
      <c r="H63" s="156">
        <v>42563</v>
      </c>
      <c r="I63" s="157" t="s">
        <v>102</v>
      </c>
      <c r="J63" s="157"/>
      <c r="K63" s="156">
        <v>42577</v>
      </c>
      <c r="L63" s="158" t="s">
        <v>31</v>
      </c>
      <c r="M63" s="196">
        <f>S61</f>
        <v>0</v>
      </c>
      <c r="N63" s="159"/>
      <c r="O63" s="160" t="s">
        <v>103</v>
      </c>
      <c r="P63" s="161">
        <v>125</v>
      </c>
      <c r="Q63" s="158" t="s">
        <v>104</v>
      </c>
      <c r="R63" s="158"/>
      <c r="S63" s="162">
        <f>M63*P63</f>
        <v>0</v>
      </c>
      <c r="T63" s="163"/>
      <c r="V63" s="12"/>
      <c r="W63" s="257" t="s">
        <v>201</v>
      </c>
      <c r="X63" s="232"/>
      <c r="Y63" s="12"/>
      <c r="Z63" s="12"/>
      <c r="AA63" s="12"/>
      <c r="AB63" s="12"/>
      <c r="AC63" s="12"/>
      <c r="AD63" s="12"/>
      <c r="AE63" s="12"/>
      <c r="AF63" s="12"/>
      <c r="AG63" s="12"/>
      <c r="AH63" s="12"/>
      <c r="AI63" s="12"/>
      <c r="AJ63" s="12"/>
    </row>
    <row r="64" spans="1:36" x14ac:dyDescent="0.2">
      <c r="A64" s="140"/>
      <c r="B64" s="167" t="s">
        <v>110</v>
      </c>
      <c r="C64" s="167"/>
      <c r="D64" s="167"/>
      <c r="E64" s="12"/>
      <c r="F64" s="207" t="s">
        <v>105</v>
      </c>
      <c r="G64" s="207"/>
      <c r="H64" s="117"/>
      <c r="I64" s="117"/>
      <c r="J64" s="117"/>
      <c r="K64" s="117"/>
      <c r="L64" s="117"/>
      <c r="M64" s="208"/>
      <c r="N64" s="208"/>
      <c r="O64" s="208"/>
      <c r="P64" s="209"/>
      <c r="Q64" s="208"/>
      <c r="R64" s="208"/>
      <c r="S64" s="210"/>
      <c r="T64" s="163"/>
      <c r="U64" s="144"/>
      <c r="V64" s="12"/>
      <c r="W64" s="12"/>
      <c r="X64" s="12"/>
      <c r="Y64" s="12"/>
      <c r="Z64" s="12"/>
      <c r="AA64" s="12"/>
      <c r="AB64" s="12"/>
      <c r="AC64" s="12"/>
      <c r="AD64" s="12"/>
      <c r="AE64" s="12"/>
      <c r="AF64" s="12"/>
      <c r="AG64" s="12"/>
      <c r="AH64" s="12"/>
      <c r="AI64" s="12"/>
      <c r="AJ64" s="12"/>
    </row>
    <row r="65" spans="1:36" x14ac:dyDescent="0.2">
      <c r="A65" s="140"/>
      <c r="B65" s="167"/>
      <c r="C65" s="167"/>
      <c r="D65" s="167"/>
      <c r="E65" s="12"/>
      <c r="F65" s="154" t="s">
        <v>179</v>
      </c>
      <c r="G65" s="154"/>
      <c r="H65" s="116"/>
      <c r="I65" s="116"/>
      <c r="J65" s="116"/>
      <c r="K65" s="116"/>
      <c r="L65" s="116"/>
      <c r="M65" s="245"/>
      <c r="N65" s="164"/>
      <c r="O65" s="164"/>
      <c r="P65" s="165"/>
      <c r="Q65" s="164"/>
      <c r="R65" s="164"/>
      <c r="S65" s="245" t="s">
        <v>181</v>
      </c>
      <c r="T65" s="163"/>
      <c r="U65" s="144"/>
      <c r="V65" s="12"/>
      <c r="W65" s="12" t="s">
        <v>202</v>
      </c>
      <c r="X65" s="12"/>
      <c r="Y65" s="12"/>
      <c r="Z65" s="12"/>
      <c r="AA65" s="12"/>
      <c r="AB65" s="12"/>
      <c r="AC65" s="12"/>
      <c r="AD65" s="12"/>
      <c r="AE65" s="12"/>
      <c r="AF65" s="12"/>
      <c r="AG65" s="12"/>
      <c r="AH65" s="12"/>
      <c r="AI65" s="12"/>
      <c r="AJ65" s="12"/>
    </row>
    <row r="66" spans="1:36" x14ac:dyDescent="0.2">
      <c r="A66" s="140"/>
      <c r="B66" s="167"/>
      <c r="C66" s="167"/>
      <c r="D66" s="167"/>
      <c r="E66" s="12"/>
      <c r="F66" s="154" t="s">
        <v>179</v>
      </c>
      <c r="G66" s="154"/>
      <c r="H66" s="116"/>
      <c r="I66" s="116"/>
      <c r="J66" s="116"/>
      <c r="K66" s="116"/>
      <c r="L66" s="116"/>
      <c r="M66" s="245"/>
      <c r="N66" s="164"/>
      <c r="O66" s="164"/>
      <c r="P66" s="165"/>
      <c r="Q66" s="164"/>
      <c r="R66" s="164"/>
      <c r="S66" s="245" t="s">
        <v>181</v>
      </c>
      <c r="T66" s="163"/>
      <c r="U66" s="144"/>
      <c r="V66" s="12"/>
      <c r="W66" s="12" t="s">
        <v>203</v>
      </c>
      <c r="X66" s="12"/>
      <c r="Y66" s="12"/>
      <c r="Z66" s="12"/>
      <c r="AA66" s="12"/>
      <c r="AB66" s="12"/>
      <c r="AC66" s="12"/>
      <c r="AD66" s="12"/>
      <c r="AE66" s="12"/>
      <c r="AF66" s="12"/>
      <c r="AG66" s="12"/>
      <c r="AH66" s="12"/>
      <c r="AI66" s="12"/>
      <c r="AJ66" s="12"/>
    </row>
    <row r="67" spans="1:36" x14ac:dyDescent="0.2">
      <c r="A67" s="140"/>
      <c r="B67" s="167" t="s">
        <v>112</v>
      </c>
      <c r="C67" s="167"/>
      <c r="D67" s="167"/>
      <c r="E67" s="12"/>
      <c r="F67" s="154" t="s">
        <v>180</v>
      </c>
      <c r="G67" s="154"/>
      <c r="H67" s="116"/>
      <c r="I67" s="180"/>
      <c r="K67" s="116"/>
      <c r="L67" s="116"/>
      <c r="M67" s="231">
        <v>0</v>
      </c>
      <c r="N67" s="164" t="s">
        <v>140</v>
      </c>
      <c r="O67" s="164"/>
      <c r="P67" s="165"/>
      <c r="Q67" s="164"/>
      <c r="R67" s="164"/>
      <c r="S67" s="245" t="s">
        <v>181</v>
      </c>
      <c r="T67" s="163"/>
      <c r="U67" s="144"/>
      <c r="V67" s="12"/>
      <c r="W67" s="12" t="s">
        <v>204</v>
      </c>
      <c r="X67" s="12"/>
      <c r="Y67" s="12"/>
      <c r="Z67" s="12"/>
      <c r="AA67" s="12"/>
      <c r="AB67" s="12"/>
      <c r="AC67" s="12"/>
      <c r="AD67" s="12"/>
      <c r="AE67" s="12"/>
      <c r="AF67" s="12"/>
      <c r="AG67" s="12"/>
      <c r="AH67" s="12"/>
      <c r="AI67" s="12"/>
      <c r="AJ67" s="12"/>
    </row>
    <row r="68" spans="1:36" x14ac:dyDescent="0.2">
      <c r="A68" s="140"/>
      <c r="B68" s="167" t="s">
        <v>114</v>
      </c>
      <c r="C68" s="167"/>
      <c r="D68" s="167"/>
      <c r="E68" s="12"/>
      <c r="F68" s="154"/>
      <c r="G68" s="154" t="s">
        <v>182</v>
      </c>
      <c r="H68" s="116"/>
      <c r="I68" s="180"/>
      <c r="K68" s="116"/>
      <c r="L68" s="116"/>
      <c r="M68" s="231"/>
      <c r="N68" s="164"/>
      <c r="O68" s="164"/>
      <c r="P68" s="165"/>
      <c r="Q68" s="164"/>
      <c r="R68" s="164"/>
      <c r="S68" s="166"/>
      <c r="T68" s="163"/>
      <c r="U68" s="144"/>
      <c r="V68" s="12"/>
      <c r="W68" s="12" t="s">
        <v>401</v>
      </c>
      <c r="X68" s="12"/>
      <c r="Y68" s="12"/>
      <c r="Z68" s="12"/>
      <c r="AA68" s="12"/>
      <c r="AB68" s="12"/>
      <c r="AC68" s="12"/>
      <c r="AD68" s="12"/>
      <c r="AE68" s="12"/>
      <c r="AF68" s="12"/>
      <c r="AG68" s="12"/>
      <c r="AH68" s="12"/>
      <c r="AI68" s="12"/>
      <c r="AJ68" s="12"/>
    </row>
    <row r="69" spans="1:36" ht="15" x14ac:dyDescent="0.2">
      <c r="A69" s="140"/>
      <c r="B69" s="174"/>
      <c r="C69" s="173"/>
      <c r="D69" s="173"/>
      <c r="E69" s="12"/>
      <c r="F69" s="147" t="s">
        <v>106</v>
      </c>
      <c r="G69" s="147"/>
      <c r="H69" s="147"/>
      <c r="I69" s="147"/>
      <c r="J69" s="147"/>
      <c r="K69" s="147"/>
      <c r="L69" s="147"/>
      <c r="M69" s="147"/>
      <c r="N69" s="147"/>
      <c r="O69" s="147"/>
      <c r="P69" s="147"/>
      <c r="Q69" s="147"/>
      <c r="R69" s="147"/>
      <c r="S69" s="153">
        <f>SUM(S70:S86)</f>
        <v>0</v>
      </c>
      <c r="T69" s="163"/>
      <c r="U69" s="144"/>
      <c r="V69" s="12"/>
      <c r="W69" s="12" t="s">
        <v>402</v>
      </c>
      <c r="X69" s="12"/>
      <c r="Y69" s="12"/>
      <c r="Z69" s="12"/>
      <c r="AA69" s="12"/>
      <c r="AB69" s="12"/>
      <c r="AC69" s="12"/>
      <c r="AD69" s="12"/>
      <c r="AE69" s="12"/>
      <c r="AF69" s="12"/>
      <c r="AG69" s="12"/>
      <c r="AH69" s="12"/>
      <c r="AI69" s="12"/>
      <c r="AJ69" s="12"/>
    </row>
    <row r="70" spans="1:36" ht="15" x14ac:dyDescent="0.2">
      <c r="A70" s="140"/>
      <c r="B70" s="174"/>
      <c r="C70" s="175"/>
      <c r="D70" s="173"/>
      <c r="E70" s="12"/>
      <c r="F70" s="160" t="s">
        <v>108</v>
      </c>
      <c r="G70" s="160"/>
      <c r="H70" s="160"/>
      <c r="I70" s="168"/>
      <c r="J70" s="168"/>
      <c r="K70" s="168"/>
      <c r="L70" s="168"/>
      <c r="M70" s="169">
        <v>0</v>
      </c>
      <c r="N70" s="169"/>
      <c r="O70" s="157" t="s">
        <v>109</v>
      </c>
      <c r="P70" s="170">
        <v>7</v>
      </c>
      <c r="Q70" s="171" t="s">
        <v>31</v>
      </c>
      <c r="R70" s="171"/>
      <c r="S70" s="172">
        <f t="shared" ref="S70:S86" si="0">M70*P70</f>
        <v>0</v>
      </c>
      <c r="T70" s="163"/>
      <c r="V70" s="12"/>
      <c r="W70" s="12"/>
      <c r="X70" s="12"/>
      <c r="Y70" s="12"/>
      <c r="Z70" s="12"/>
      <c r="AA70" s="12"/>
      <c r="AB70" s="12"/>
      <c r="AC70" s="12"/>
      <c r="AD70" s="12"/>
      <c r="AE70" s="12"/>
      <c r="AF70" s="12"/>
      <c r="AG70" s="12"/>
      <c r="AH70" s="12"/>
      <c r="AI70" s="12"/>
      <c r="AJ70" s="12"/>
    </row>
    <row r="71" spans="1:36" x14ac:dyDescent="0.2">
      <c r="A71" s="140"/>
      <c r="B71" s="394" t="str">
        <f>List!W69</f>
        <v>Wayne Designerd, ArCH</v>
      </c>
      <c r="C71" s="174"/>
      <c r="D71" s="167"/>
      <c r="E71" s="12"/>
      <c r="F71" s="116" t="s">
        <v>111</v>
      </c>
      <c r="G71" s="116"/>
      <c r="H71" s="116"/>
      <c r="I71" s="116"/>
      <c r="J71" s="116"/>
      <c r="K71" s="116"/>
      <c r="L71" s="116"/>
      <c r="M71" s="169">
        <v>0</v>
      </c>
      <c r="N71" s="169"/>
      <c r="O71" s="157" t="s">
        <v>109</v>
      </c>
      <c r="P71" s="170">
        <v>0.25</v>
      </c>
      <c r="Q71" s="171" t="s">
        <v>31</v>
      </c>
      <c r="R71" s="171"/>
      <c r="S71" s="172">
        <f t="shared" si="0"/>
        <v>0</v>
      </c>
      <c r="T71" s="163"/>
      <c r="W71" s="1" t="s">
        <v>249</v>
      </c>
    </row>
    <row r="72" spans="1:36" x14ac:dyDescent="0.2">
      <c r="A72" s="140"/>
      <c r="B72" s="394" t="str">
        <f>List!W70</f>
        <v>ARCHITECTURE FACTORY ©</v>
      </c>
      <c r="C72" s="174"/>
      <c r="D72" s="167"/>
      <c r="E72" s="12"/>
      <c r="F72" s="160" t="s">
        <v>113</v>
      </c>
      <c r="G72" s="160"/>
      <c r="H72" s="160"/>
      <c r="I72" s="160"/>
      <c r="J72" s="160"/>
      <c r="K72" s="160"/>
      <c r="L72" s="160"/>
      <c r="M72" s="169">
        <v>0</v>
      </c>
      <c r="N72" s="169"/>
      <c r="O72" s="157" t="s">
        <v>109</v>
      </c>
      <c r="P72" s="170">
        <v>1</v>
      </c>
      <c r="Q72" s="171" t="s">
        <v>31</v>
      </c>
      <c r="R72" s="171"/>
      <c r="S72" s="172">
        <f t="shared" si="0"/>
        <v>0</v>
      </c>
      <c r="T72" s="163"/>
      <c r="W72" s="1" t="s">
        <v>250</v>
      </c>
    </row>
    <row r="73" spans="1:36" x14ac:dyDescent="0.2">
      <c r="A73" s="140"/>
      <c r="B73" s="394" t="str">
        <f>List!W71</f>
        <v>Design Factory Architects, LLC</v>
      </c>
      <c r="C73" s="174"/>
      <c r="D73" s="167"/>
      <c r="E73" s="12"/>
      <c r="F73" s="160" t="s">
        <v>253</v>
      </c>
      <c r="G73" s="160"/>
      <c r="H73" s="160"/>
      <c r="I73" s="160"/>
      <c r="J73" s="160"/>
      <c r="K73" s="160"/>
      <c r="L73" s="160"/>
      <c r="M73" s="169">
        <v>0</v>
      </c>
      <c r="N73" s="169"/>
      <c r="O73" s="157" t="s">
        <v>109</v>
      </c>
      <c r="P73" s="170">
        <v>1.5</v>
      </c>
      <c r="Q73" s="171" t="s">
        <v>31</v>
      </c>
      <c r="R73" s="171"/>
      <c r="S73" s="172">
        <f t="shared" si="0"/>
        <v>0</v>
      </c>
      <c r="T73" s="163"/>
      <c r="W73" s="1" t="s">
        <v>251</v>
      </c>
    </row>
    <row r="74" spans="1:36" ht="15" x14ac:dyDescent="0.2">
      <c r="A74" s="140"/>
      <c r="B74" s="174"/>
      <c r="C74" s="175"/>
      <c r="D74" s="173"/>
      <c r="E74" s="12"/>
      <c r="F74" s="160" t="s">
        <v>115</v>
      </c>
      <c r="G74" s="160"/>
      <c r="H74" s="160"/>
      <c r="I74" s="160"/>
      <c r="J74" s="160"/>
      <c r="K74" s="160"/>
      <c r="L74" s="160"/>
      <c r="M74" s="169">
        <v>0</v>
      </c>
      <c r="N74" s="169"/>
      <c r="O74" s="157" t="s">
        <v>109</v>
      </c>
      <c r="P74" s="170">
        <v>65</v>
      </c>
      <c r="Q74" s="171" t="s">
        <v>31</v>
      </c>
      <c r="R74" s="171"/>
      <c r="S74" s="172">
        <f t="shared" si="0"/>
        <v>0</v>
      </c>
      <c r="T74" s="163"/>
      <c r="W74" s="1" t="s">
        <v>252</v>
      </c>
    </row>
    <row r="75" spans="1:36" ht="15" x14ac:dyDescent="0.2">
      <c r="A75" s="140"/>
      <c r="B75" s="174" t="str">
        <f>List!W76</f>
        <v>555-555-5555</v>
      </c>
      <c r="C75" s="175"/>
      <c r="D75" s="173"/>
      <c r="E75" s="12"/>
      <c r="F75" s="160" t="s">
        <v>116</v>
      </c>
      <c r="G75" s="160"/>
      <c r="H75" s="160"/>
      <c r="I75" s="160"/>
      <c r="J75" s="160"/>
      <c r="K75" s="160"/>
      <c r="L75" s="160"/>
      <c r="M75" s="169">
        <v>0</v>
      </c>
      <c r="N75" s="169"/>
      <c r="O75" s="157" t="s">
        <v>109</v>
      </c>
      <c r="P75" s="170">
        <v>85</v>
      </c>
      <c r="Q75" s="171" t="s">
        <v>31</v>
      </c>
      <c r="R75" s="171"/>
      <c r="S75" s="172">
        <f t="shared" si="0"/>
        <v>0</v>
      </c>
      <c r="T75" s="163"/>
      <c r="W75" s="1" t="s">
        <v>254</v>
      </c>
    </row>
    <row r="76" spans="1:36" ht="15" x14ac:dyDescent="0.2">
      <c r="A76" s="140"/>
      <c r="B76" s="174"/>
      <c r="C76" s="175"/>
      <c r="D76" s="173"/>
      <c r="E76" s="146"/>
      <c r="F76" s="160" t="s">
        <v>117</v>
      </c>
      <c r="G76" s="160"/>
      <c r="H76" s="160"/>
      <c r="I76" s="160"/>
      <c r="J76" s="160"/>
      <c r="K76" s="160"/>
      <c r="L76" s="160"/>
      <c r="M76" s="169">
        <v>0</v>
      </c>
      <c r="N76" s="169"/>
      <c r="O76" s="157" t="s">
        <v>109</v>
      </c>
      <c r="P76" s="170">
        <v>125</v>
      </c>
      <c r="Q76" s="171" t="s">
        <v>31</v>
      </c>
      <c r="R76" s="171"/>
      <c r="S76" s="172">
        <f t="shared" si="0"/>
        <v>0</v>
      </c>
      <c r="T76" s="163"/>
      <c r="W76" s="1" t="s">
        <v>255</v>
      </c>
    </row>
    <row r="77" spans="1:36" ht="15" x14ac:dyDescent="0.2">
      <c r="A77" s="140"/>
      <c r="B77" s="174" t="s">
        <v>123</v>
      </c>
      <c r="C77" s="175"/>
      <c r="D77" s="173"/>
      <c r="E77" s="146"/>
      <c r="F77" s="160" t="s">
        <v>118</v>
      </c>
      <c r="G77" s="160"/>
      <c r="H77" s="160"/>
      <c r="I77" s="160"/>
      <c r="J77" s="160"/>
      <c r="K77" s="160"/>
      <c r="L77" s="160"/>
      <c r="M77" s="169">
        <v>0</v>
      </c>
      <c r="N77" s="169"/>
      <c r="O77" s="157" t="s">
        <v>109</v>
      </c>
      <c r="P77" s="170">
        <v>5</v>
      </c>
      <c r="Q77" s="171" t="s">
        <v>31</v>
      </c>
      <c r="R77" s="171"/>
      <c r="S77" s="172">
        <f t="shared" si="0"/>
        <v>0</v>
      </c>
      <c r="T77" s="163"/>
      <c r="W77" s="1" t="s">
        <v>256</v>
      </c>
    </row>
    <row r="78" spans="1:36" ht="15" x14ac:dyDescent="0.2">
      <c r="A78" s="140"/>
      <c r="B78" s="174" t="str">
        <f>List!W72</f>
        <v>P.O. Box 555</v>
      </c>
      <c r="C78" s="175"/>
      <c r="D78" s="173"/>
      <c r="E78" s="146"/>
      <c r="F78" s="160" t="s">
        <v>119</v>
      </c>
      <c r="G78" s="160"/>
      <c r="H78" s="160"/>
      <c r="I78" s="160"/>
      <c r="J78" s="160"/>
      <c r="K78" s="160"/>
      <c r="L78" s="160"/>
      <c r="M78" s="169">
        <v>0</v>
      </c>
      <c r="N78" s="169"/>
      <c r="O78" s="157" t="s">
        <v>109</v>
      </c>
      <c r="P78" s="170">
        <v>12</v>
      </c>
      <c r="Q78" s="171" t="s">
        <v>31</v>
      </c>
      <c r="R78" s="171"/>
      <c r="S78" s="172">
        <f t="shared" si="0"/>
        <v>0</v>
      </c>
      <c r="T78" s="163"/>
    </row>
    <row r="79" spans="1:36" x14ac:dyDescent="0.2">
      <c r="A79" s="140"/>
      <c r="B79" s="174" t="str">
        <f>List!W73</f>
        <v>Westminster, NC  28755</v>
      </c>
      <c r="C79" s="174"/>
      <c r="D79" s="167"/>
      <c r="E79" s="146"/>
      <c r="F79" s="160" t="s">
        <v>120</v>
      </c>
      <c r="G79" s="160"/>
      <c r="H79" s="160"/>
      <c r="I79" s="160"/>
      <c r="J79" s="160"/>
      <c r="K79" s="160"/>
      <c r="L79" s="160"/>
      <c r="M79" s="169">
        <v>0</v>
      </c>
      <c r="N79" s="169"/>
      <c r="O79" s="157" t="s">
        <v>109</v>
      </c>
      <c r="P79" s="170">
        <v>1</v>
      </c>
      <c r="Q79" s="171" t="s">
        <v>31</v>
      </c>
      <c r="R79" s="171"/>
      <c r="S79" s="172">
        <f t="shared" si="0"/>
        <v>0</v>
      </c>
      <c r="T79" s="163"/>
    </row>
    <row r="80" spans="1:36" x14ac:dyDescent="0.2">
      <c r="A80" s="140"/>
      <c r="B80" s="174"/>
      <c r="C80" s="174"/>
      <c r="D80" s="167"/>
      <c r="E80" s="146"/>
      <c r="F80" s="160" t="s">
        <v>121</v>
      </c>
      <c r="G80" s="160"/>
      <c r="H80" s="160"/>
      <c r="I80" s="160"/>
      <c r="J80" s="160"/>
      <c r="K80" s="160"/>
      <c r="L80" s="160"/>
      <c r="M80" s="169">
        <v>0</v>
      </c>
      <c r="N80" s="169"/>
      <c r="O80" s="157" t="s">
        <v>109</v>
      </c>
      <c r="P80" s="176">
        <v>1.25</v>
      </c>
      <c r="Q80" s="171" t="s">
        <v>31</v>
      </c>
      <c r="R80" s="171"/>
      <c r="S80" s="172">
        <f t="shared" si="0"/>
        <v>0</v>
      </c>
      <c r="T80" s="163"/>
    </row>
    <row r="81" spans="1:20" x14ac:dyDescent="0.2">
      <c r="A81" s="140"/>
      <c r="B81" s="174" t="s">
        <v>128</v>
      </c>
      <c r="C81" s="174"/>
      <c r="D81" s="167"/>
      <c r="E81" s="146"/>
      <c r="F81" s="160" t="s">
        <v>122</v>
      </c>
      <c r="G81" s="160"/>
      <c r="H81" s="160"/>
      <c r="I81" s="160"/>
      <c r="J81" s="160"/>
      <c r="K81" s="160"/>
      <c r="L81" s="160"/>
      <c r="M81" s="169">
        <v>0</v>
      </c>
      <c r="N81" s="169"/>
      <c r="O81" s="157" t="s">
        <v>109</v>
      </c>
      <c r="P81" s="176">
        <v>1.25</v>
      </c>
      <c r="Q81" s="171" t="s">
        <v>31</v>
      </c>
      <c r="R81" s="171"/>
      <c r="S81" s="172">
        <f t="shared" si="0"/>
        <v>0</v>
      </c>
      <c r="T81" s="163"/>
    </row>
    <row r="82" spans="1:20" x14ac:dyDescent="0.2">
      <c r="A82" s="140"/>
      <c r="B82" s="174" t="str">
        <f>List!W74</f>
        <v>222 Blake Dr.</v>
      </c>
      <c r="C82" s="174"/>
      <c r="D82" s="167"/>
      <c r="E82" s="146"/>
      <c r="F82" s="160" t="s">
        <v>124</v>
      </c>
      <c r="G82" s="160"/>
      <c r="H82" s="160"/>
      <c r="I82" s="160"/>
      <c r="J82" s="160"/>
      <c r="K82" s="160"/>
      <c r="L82" s="160"/>
      <c r="M82" s="169">
        <v>0</v>
      </c>
      <c r="N82" s="169"/>
      <c r="O82" s="157" t="s">
        <v>109</v>
      </c>
      <c r="P82" s="176">
        <v>1.25</v>
      </c>
      <c r="Q82" s="171" t="s">
        <v>31</v>
      </c>
      <c r="R82" s="171"/>
      <c r="S82" s="172">
        <f t="shared" si="0"/>
        <v>0</v>
      </c>
      <c r="T82" s="163"/>
    </row>
    <row r="83" spans="1:20" x14ac:dyDescent="0.2">
      <c r="A83" s="140"/>
      <c r="B83" s="174" t="str">
        <f>List!W75</f>
        <v>Mountain, NC 28756</v>
      </c>
      <c r="C83" s="174"/>
      <c r="D83" s="167"/>
      <c r="E83" s="146"/>
      <c r="F83" s="160" t="s">
        <v>125</v>
      </c>
      <c r="G83" s="160"/>
      <c r="H83" s="160"/>
      <c r="I83" s="160"/>
      <c r="J83" s="160"/>
      <c r="K83" s="160"/>
      <c r="L83" s="160"/>
      <c r="M83" s="169">
        <v>0</v>
      </c>
      <c r="N83" s="169"/>
      <c r="O83" s="157" t="s">
        <v>109</v>
      </c>
      <c r="P83" s="176">
        <v>1.25</v>
      </c>
      <c r="Q83" s="171" t="s">
        <v>31</v>
      </c>
      <c r="R83" s="171"/>
      <c r="S83" s="172">
        <f t="shared" si="0"/>
        <v>0</v>
      </c>
      <c r="T83" s="163"/>
    </row>
    <row r="84" spans="1:20" x14ac:dyDescent="0.2">
      <c r="A84" s="140"/>
      <c r="B84" s="174"/>
      <c r="C84" s="174"/>
      <c r="D84" s="167"/>
      <c r="E84" s="146"/>
      <c r="F84" s="160" t="s">
        <v>126</v>
      </c>
      <c r="G84" s="160"/>
      <c r="H84" s="160"/>
      <c r="I84" s="168"/>
      <c r="J84" s="168"/>
      <c r="K84" s="168"/>
      <c r="L84" s="168"/>
      <c r="M84" s="169">
        <v>0</v>
      </c>
      <c r="N84" s="169"/>
      <c r="O84" s="157" t="s">
        <v>109</v>
      </c>
      <c r="P84" s="176">
        <v>1.25</v>
      </c>
      <c r="Q84" s="171" t="s">
        <v>31</v>
      </c>
      <c r="R84" s="171"/>
      <c r="S84" s="172">
        <f t="shared" si="0"/>
        <v>0</v>
      </c>
      <c r="T84" s="163"/>
    </row>
    <row r="85" spans="1:20" x14ac:dyDescent="0.2">
      <c r="A85" s="140"/>
      <c r="B85" s="174" t="s">
        <v>131</v>
      </c>
      <c r="C85" s="174"/>
      <c r="D85" s="167"/>
      <c r="E85" s="146"/>
      <c r="F85" s="160" t="s">
        <v>127</v>
      </c>
      <c r="G85" s="160"/>
      <c r="H85" s="160"/>
      <c r="I85" s="168"/>
      <c r="J85" s="168"/>
      <c r="K85" s="168"/>
      <c r="L85" s="168"/>
      <c r="M85" s="177">
        <v>0</v>
      </c>
      <c r="N85" s="169"/>
      <c r="O85" s="157" t="s">
        <v>109</v>
      </c>
      <c r="P85" s="176">
        <v>1.25</v>
      </c>
      <c r="Q85" s="171" t="s">
        <v>31</v>
      </c>
      <c r="R85" s="171"/>
      <c r="S85" s="172">
        <f t="shared" si="0"/>
        <v>0</v>
      </c>
      <c r="T85" s="163"/>
    </row>
    <row r="86" spans="1:20" ht="15" x14ac:dyDescent="0.25">
      <c r="A86" s="140"/>
      <c r="B86" s="178" t="str">
        <f>List!W77</f>
        <v>Desinerd@Factory.org</v>
      </c>
      <c r="C86" s="174"/>
      <c r="D86" s="167"/>
      <c r="E86" s="146"/>
      <c r="F86" s="168" t="s">
        <v>129</v>
      </c>
      <c r="G86" s="168"/>
      <c r="H86" s="168"/>
      <c r="I86" s="168"/>
      <c r="J86" s="168"/>
      <c r="K86" s="168"/>
      <c r="L86" s="168"/>
      <c r="M86" s="169">
        <v>0</v>
      </c>
      <c r="N86" s="169"/>
      <c r="O86" s="157" t="s">
        <v>109</v>
      </c>
      <c r="P86" s="170">
        <v>0</v>
      </c>
      <c r="Q86" s="171" t="s">
        <v>31</v>
      </c>
      <c r="R86" s="171"/>
      <c r="S86" s="172">
        <f t="shared" si="0"/>
        <v>0</v>
      </c>
      <c r="T86" s="163"/>
    </row>
    <row r="87" spans="1:20" x14ac:dyDescent="0.2">
      <c r="A87" s="140"/>
      <c r="B87" s="167"/>
      <c r="C87" s="167"/>
      <c r="D87" s="167"/>
      <c r="E87" s="146"/>
      <c r="F87" s="147" t="s">
        <v>130</v>
      </c>
      <c r="G87" s="147"/>
      <c r="H87" s="147"/>
      <c r="I87" s="147"/>
      <c r="J87" s="147"/>
      <c r="K87" s="147"/>
      <c r="L87" s="147"/>
      <c r="M87" s="147"/>
      <c r="N87" s="147"/>
      <c r="O87" s="147"/>
      <c r="P87" s="147"/>
      <c r="Q87" s="147"/>
      <c r="R87" s="147"/>
      <c r="S87" s="147"/>
      <c r="T87" s="163"/>
    </row>
    <row r="88" spans="1:20" x14ac:dyDescent="0.2">
      <c r="E88" s="139"/>
      <c r="T88" s="138"/>
    </row>
    <row r="89" spans="1:20" x14ac:dyDescent="0.2">
      <c r="T89" s="138"/>
    </row>
    <row r="90" spans="1:20" x14ac:dyDescent="0.2">
      <c r="T90" s="138"/>
    </row>
    <row r="91" spans="1:20" x14ac:dyDescent="0.2">
      <c r="T91" s="138"/>
    </row>
    <row r="92" spans="1:20" x14ac:dyDescent="0.2">
      <c r="F92" s="147" t="s">
        <v>132</v>
      </c>
      <c r="G92" s="147"/>
      <c r="H92" s="147"/>
      <c r="I92" s="147"/>
      <c r="J92" s="147"/>
      <c r="K92" s="147"/>
      <c r="L92" s="147"/>
      <c r="M92" s="147"/>
      <c r="N92" s="147"/>
      <c r="O92" s="147"/>
      <c r="P92" s="147"/>
      <c r="Q92" s="147"/>
      <c r="R92" s="147"/>
      <c r="S92" s="147"/>
      <c r="T92" s="138"/>
    </row>
  </sheetData>
  <pageMargins left="0.25" right="0.25" top="0.75" bottom="0.75" header="0.3" footer="0.3"/>
  <pageSetup scale="76"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40</vt:i4>
      </vt:variant>
    </vt:vector>
  </HeadingPairs>
  <TitlesOfParts>
    <vt:vector size="80" baseType="lpstr">
      <vt:lpstr>List</vt:lpstr>
      <vt:lpstr>1-Inv</vt:lpstr>
      <vt:lpstr>2-inv</vt:lpstr>
      <vt:lpstr>3-inv</vt:lpstr>
      <vt:lpstr>4-inv</vt:lpstr>
      <vt:lpstr>5-inv</vt:lpstr>
      <vt:lpstr>6-inv</vt:lpstr>
      <vt:lpstr>7-inv</vt:lpstr>
      <vt:lpstr>8-inv</vt:lpstr>
      <vt:lpstr>9-inv</vt:lpstr>
      <vt:lpstr>10-inv</vt:lpstr>
      <vt:lpstr>11-inv</vt:lpstr>
      <vt:lpstr>12-inv</vt:lpstr>
      <vt:lpstr>13-inv</vt:lpstr>
      <vt:lpstr>14-inv</vt:lpstr>
      <vt:lpstr>15-inv</vt:lpstr>
      <vt:lpstr>16-inv</vt:lpstr>
      <vt:lpstr>17-inv</vt:lpstr>
      <vt:lpstr>18-inv</vt:lpstr>
      <vt:lpstr>19-inv</vt:lpstr>
      <vt:lpstr>20-inv</vt:lpstr>
      <vt:lpstr>21-inv</vt:lpstr>
      <vt:lpstr>22-inv</vt:lpstr>
      <vt:lpstr>23-inv</vt:lpstr>
      <vt:lpstr>24-inv</vt:lpstr>
      <vt:lpstr>25-inv</vt:lpstr>
      <vt:lpstr>26-inv</vt:lpstr>
      <vt:lpstr>27-inv</vt:lpstr>
      <vt:lpstr>28-inv</vt:lpstr>
      <vt:lpstr>29-inv</vt:lpstr>
      <vt:lpstr>30-inv</vt:lpstr>
      <vt:lpstr>31-inv</vt:lpstr>
      <vt:lpstr>32-inv</vt:lpstr>
      <vt:lpstr>33-inv</vt:lpstr>
      <vt:lpstr>34-inv</vt:lpstr>
      <vt:lpstr>35-inv</vt:lpstr>
      <vt:lpstr>36-inv</vt:lpstr>
      <vt:lpstr>37-inv</vt:lpstr>
      <vt:lpstr>38-inv</vt:lpstr>
      <vt:lpstr>39-inv</vt:lpstr>
      <vt:lpstr>'10-inv'!Print_Area</vt:lpstr>
      <vt:lpstr>'11-inv'!Print_Area</vt:lpstr>
      <vt:lpstr>'12-inv'!Print_Area</vt:lpstr>
      <vt:lpstr>'13-inv'!Print_Area</vt:lpstr>
      <vt:lpstr>'14-inv'!Print_Area</vt:lpstr>
      <vt:lpstr>'15-inv'!Print_Area</vt:lpstr>
      <vt:lpstr>'16-inv'!Print_Area</vt:lpstr>
      <vt:lpstr>'17-inv'!Print_Area</vt:lpstr>
      <vt:lpstr>'18-inv'!Print_Area</vt:lpstr>
      <vt:lpstr>'19-inv'!Print_Area</vt:lpstr>
      <vt:lpstr>'1-Inv'!Print_Area</vt:lpstr>
      <vt:lpstr>'20-inv'!Print_Area</vt:lpstr>
      <vt:lpstr>'21-inv'!Print_Area</vt:lpstr>
      <vt:lpstr>'22-inv'!Print_Area</vt:lpstr>
      <vt:lpstr>'23-inv'!Print_Area</vt:lpstr>
      <vt:lpstr>'24-inv'!Print_Area</vt:lpstr>
      <vt:lpstr>'25-inv'!Print_Area</vt:lpstr>
      <vt:lpstr>'26-inv'!Print_Area</vt:lpstr>
      <vt:lpstr>'27-inv'!Print_Area</vt:lpstr>
      <vt:lpstr>'28-inv'!Print_Area</vt:lpstr>
      <vt:lpstr>'29-inv'!Print_Area</vt:lpstr>
      <vt:lpstr>'2-inv'!Print_Area</vt:lpstr>
      <vt:lpstr>'30-inv'!Print_Area</vt:lpstr>
      <vt:lpstr>'31-inv'!Print_Area</vt:lpstr>
      <vt:lpstr>'32-inv'!Print_Area</vt:lpstr>
      <vt:lpstr>'33-inv'!Print_Area</vt:lpstr>
      <vt:lpstr>'34-inv'!Print_Area</vt:lpstr>
      <vt:lpstr>'35-inv'!Print_Area</vt:lpstr>
      <vt:lpstr>'36-inv'!Print_Area</vt:lpstr>
      <vt:lpstr>'37-inv'!Print_Area</vt:lpstr>
      <vt:lpstr>'38-inv'!Print_Area</vt:lpstr>
      <vt:lpstr>'39-inv'!Print_Area</vt:lpstr>
      <vt:lpstr>'3-inv'!Print_Area</vt:lpstr>
      <vt:lpstr>'4-inv'!Print_Area</vt:lpstr>
      <vt:lpstr>'5-inv'!Print_Area</vt:lpstr>
      <vt:lpstr>'6-inv'!Print_Area</vt:lpstr>
      <vt:lpstr>'7-inv'!Print_Area</vt:lpstr>
      <vt:lpstr>'8-inv'!Print_Area</vt:lpstr>
      <vt:lpstr>'9-inv'!Print_Area</vt:lpstr>
      <vt:lpstr>List!Print_Area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dc:creator>
  <cp:lastModifiedBy>rand</cp:lastModifiedBy>
  <cp:lastPrinted>2016-08-16T05:04:46Z</cp:lastPrinted>
  <dcterms:created xsi:type="dcterms:W3CDTF">2013-07-27T12:31:38Z</dcterms:created>
  <dcterms:modified xsi:type="dcterms:W3CDTF">2016-08-16T05:16:35Z</dcterms:modified>
</cp:coreProperties>
</file>