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RAND\RJS ARCHITECT\ARCH\ArCHforms\CA-ArCHforms\4in1-PayRequest-ScheduleofValues-BidForm\"/>
    </mc:Choice>
  </mc:AlternateContent>
  <bookViews>
    <workbookView xWindow="0" yWindow="0" windowWidth="34905" windowHeight="16140" tabRatio="500"/>
  </bookViews>
  <sheets>
    <sheet name="Sheet1" sheetId="2" r:id="rId1"/>
    <sheet name="Sheet2" sheetId="1" r:id="rId2"/>
  </sheets>
  <definedNames>
    <definedName name="_xlnm.Print_Area" localSheetId="0">Sheet1!$B$2:$M$103</definedName>
    <definedName name="_xlnm.Print_Area" localSheetId="1">Sheet2!$A$1:$T$190</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G167" i="1" l="1"/>
  <c r="H167" i="1"/>
  <c r="K167" i="1"/>
  <c r="N167" i="1"/>
  <c r="O167" i="1"/>
  <c r="M167" i="1"/>
  <c r="F172" i="1"/>
  <c r="F188" i="1"/>
  <c r="F184" i="1"/>
  <c r="I167" i="1"/>
  <c r="G166" i="1"/>
  <c r="H166" i="1"/>
  <c r="K166" i="1"/>
  <c r="N166" i="1"/>
  <c r="O166" i="1"/>
  <c r="M166" i="1"/>
  <c r="I166" i="1"/>
  <c r="G165" i="1"/>
  <c r="H165" i="1"/>
  <c r="K165" i="1"/>
  <c r="N165" i="1"/>
  <c r="O165" i="1"/>
  <c r="M165" i="1"/>
  <c r="I165" i="1"/>
  <c r="G164" i="1"/>
  <c r="H164" i="1"/>
  <c r="K164" i="1"/>
  <c r="N164" i="1"/>
  <c r="O164" i="1"/>
  <c r="M164" i="1"/>
  <c r="I164" i="1"/>
  <c r="G152" i="1"/>
  <c r="H152" i="1"/>
  <c r="K152" i="1"/>
  <c r="N152" i="1"/>
  <c r="O152" i="1"/>
  <c r="M152" i="1"/>
  <c r="I152" i="1"/>
  <c r="G151" i="1"/>
  <c r="H151" i="1"/>
  <c r="K151" i="1"/>
  <c r="N151" i="1"/>
  <c r="O151" i="1"/>
  <c r="M151" i="1"/>
  <c r="I151" i="1"/>
  <c r="G150" i="1"/>
  <c r="H150" i="1"/>
  <c r="K150" i="1"/>
  <c r="N150" i="1"/>
  <c r="O150" i="1"/>
  <c r="M150" i="1"/>
  <c r="I150" i="1"/>
  <c r="G149" i="1"/>
  <c r="H149" i="1"/>
  <c r="K149" i="1"/>
  <c r="N149" i="1"/>
  <c r="O149" i="1"/>
  <c r="M149" i="1"/>
  <c r="I149" i="1"/>
  <c r="G148" i="1"/>
  <c r="H148" i="1"/>
  <c r="K148" i="1"/>
  <c r="N148" i="1"/>
  <c r="O148" i="1"/>
  <c r="M148" i="1"/>
  <c r="I148" i="1"/>
  <c r="G143" i="1"/>
  <c r="H143" i="1"/>
  <c r="G144" i="1"/>
  <c r="H144" i="1"/>
  <c r="G145" i="1"/>
  <c r="H145" i="1"/>
  <c r="G146" i="1"/>
  <c r="H146" i="1"/>
  <c r="G147" i="1"/>
  <c r="H147" i="1"/>
  <c r="G153" i="1"/>
  <c r="H153" i="1"/>
  <c r="G154" i="1"/>
  <c r="H154" i="1"/>
  <c r="G155" i="1"/>
  <c r="H155" i="1"/>
  <c r="G156" i="1"/>
  <c r="H156" i="1"/>
  <c r="G157" i="1"/>
  <c r="H157" i="1"/>
  <c r="G158" i="1"/>
  <c r="H158" i="1"/>
  <c r="G159" i="1"/>
  <c r="H159" i="1"/>
  <c r="G160" i="1"/>
  <c r="H160" i="1"/>
  <c r="G161" i="1"/>
  <c r="H161" i="1"/>
  <c r="G162" i="1"/>
  <c r="H162" i="1"/>
  <c r="G163" i="1"/>
  <c r="H163" i="1"/>
  <c r="G168" i="1"/>
  <c r="H168" i="1"/>
  <c r="G169" i="1"/>
  <c r="H169" i="1"/>
  <c r="H170" i="1"/>
  <c r="H171" i="1"/>
  <c r="F193" i="1"/>
  <c r="F192" i="1"/>
  <c r="K169" i="1"/>
  <c r="N169" i="1"/>
  <c r="O169" i="1"/>
  <c r="M169" i="1"/>
  <c r="I169" i="1"/>
  <c r="K168" i="1"/>
  <c r="N168" i="1"/>
  <c r="O168" i="1"/>
  <c r="M168" i="1"/>
  <c r="I168" i="1"/>
  <c r="K163" i="1"/>
  <c r="N163" i="1"/>
  <c r="O163" i="1"/>
  <c r="M163" i="1"/>
  <c r="I163" i="1"/>
  <c r="K162" i="1"/>
  <c r="N162" i="1"/>
  <c r="O162" i="1"/>
  <c r="M162" i="1"/>
  <c r="I162" i="1"/>
  <c r="K161" i="1"/>
  <c r="N161" i="1"/>
  <c r="O161" i="1"/>
  <c r="M161" i="1"/>
  <c r="I161" i="1"/>
  <c r="K160" i="1"/>
  <c r="N160" i="1"/>
  <c r="O160" i="1"/>
  <c r="M160" i="1"/>
  <c r="I160" i="1"/>
  <c r="K159" i="1"/>
  <c r="N159" i="1"/>
  <c r="O159" i="1"/>
  <c r="M159" i="1"/>
  <c r="I159" i="1"/>
  <c r="K158" i="1"/>
  <c r="N158" i="1"/>
  <c r="O158" i="1"/>
  <c r="M158" i="1"/>
  <c r="I158" i="1"/>
  <c r="K157" i="1"/>
  <c r="N157" i="1"/>
  <c r="O157" i="1"/>
  <c r="M157" i="1"/>
  <c r="I157" i="1"/>
  <c r="K156" i="1"/>
  <c r="N156" i="1"/>
  <c r="O156" i="1"/>
  <c r="M156" i="1"/>
  <c r="I156" i="1"/>
  <c r="K155" i="1"/>
  <c r="N155" i="1"/>
  <c r="O155" i="1"/>
  <c r="M155" i="1"/>
  <c r="I155" i="1"/>
  <c r="K154" i="1"/>
  <c r="N154" i="1"/>
  <c r="O154" i="1"/>
  <c r="M154" i="1"/>
  <c r="I154" i="1"/>
  <c r="K153" i="1"/>
  <c r="N153" i="1"/>
  <c r="O153" i="1"/>
  <c r="M153" i="1"/>
  <c r="I153" i="1"/>
  <c r="K147" i="1"/>
  <c r="N147" i="1"/>
  <c r="O147" i="1"/>
  <c r="M147" i="1"/>
  <c r="I147" i="1"/>
  <c r="K146" i="1"/>
  <c r="N146" i="1"/>
  <c r="O146" i="1"/>
  <c r="M146" i="1"/>
  <c r="I146" i="1"/>
  <c r="K145" i="1"/>
  <c r="N145" i="1"/>
  <c r="O145" i="1"/>
  <c r="M145" i="1"/>
  <c r="I145" i="1"/>
  <c r="K144" i="1"/>
  <c r="N144" i="1"/>
  <c r="O144" i="1"/>
  <c r="M144" i="1"/>
  <c r="I144" i="1"/>
  <c r="K143" i="1"/>
  <c r="N143" i="1"/>
  <c r="O143" i="1"/>
  <c r="M143" i="1"/>
  <c r="I143" i="1"/>
  <c r="G141" i="1"/>
  <c r="H141" i="1"/>
  <c r="K141" i="1"/>
  <c r="N141" i="1"/>
  <c r="O141" i="1"/>
  <c r="M141" i="1"/>
  <c r="I141" i="1"/>
  <c r="G140" i="1"/>
  <c r="H140" i="1"/>
  <c r="K140" i="1"/>
  <c r="N140" i="1"/>
  <c r="O140" i="1"/>
  <c r="M140" i="1"/>
  <c r="I140" i="1"/>
  <c r="G139" i="1"/>
  <c r="H139" i="1"/>
  <c r="K139" i="1"/>
  <c r="N139" i="1"/>
  <c r="O139" i="1"/>
  <c r="M139" i="1"/>
  <c r="I139" i="1"/>
  <c r="G138" i="1"/>
  <c r="H138" i="1"/>
  <c r="K138" i="1"/>
  <c r="N138" i="1"/>
  <c r="O138" i="1"/>
  <c r="M138" i="1"/>
  <c r="I138" i="1"/>
  <c r="G137" i="1"/>
  <c r="H137" i="1"/>
  <c r="K137" i="1"/>
  <c r="N137" i="1"/>
  <c r="O137" i="1"/>
  <c r="M137" i="1"/>
  <c r="I137" i="1"/>
  <c r="G136" i="1"/>
  <c r="H136" i="1"/>
  <c r="K136" i="1"/>
  <c r="N136" i="1"/>
  <c r="O136" i="1"/>
  <c r="M136" i="1"/>
  <c r="I136" i="1"/>
  <c r="G98" i="1"/>
  <c r="H98" i="1"/>
  <c r="K98" i="1"/>
  <c r="N98" i="1"/>
  <c r="O98" i="1"/>
  <c r="M98" i="1"/>
  <c r="I98" i="1"/>
  <c r="L176" i="1"/>
  <c r="G39" i="1"/>
  <c r="H39" i="1"/>
  <c r="K39" i="1"/>
  <c r="N39" i="1"/>
  <c r="O39" i="1"/>
  <c r="M39" i="1"/>
  <c r="G127" i="1"/>
  <c r="H127" i="1"/>
  <c r="K127" i="1"/>
  <c r="N127" i="1"/>
  <c r="O127" i="1"/>
  <c r="M127" i="1"/>
  <c r="I127" i="1"/>
  <c r="G126" i="1"/>
  <c r="H126" i="1"/>
  <c r="K126" i="1"/>
  <c r="N126" i="1"/>
  <c r="O126" i="1"/>
  <c r="M126" i="1"/>
  <c r="I126" i="1"/>
  <c r="G110" i="1"/>
  <c r="H110" i="1"/>
  <c r="K110" i="1"/>
  <c r="N110" i="1"/>
  <c r="O110" i="1"/>
  <c r="M110" i="1"/>
  <c r="I110" i="1"/>
  <c r="G102" i="1"/>
  <c r="H102" i="1"/>
  <c r="K102" i="1"/>
  <c r="N102" i="1"/>
  <c r="O102" i="1"/>
  <c r="M102" i="1"/>
  <c r="I102" i="1"/>
  <c r="G90" i="1"/>
  <c r="H90" i="1"/>
  <c r="K90" i="1"/>
  <c r="N90" i="1"/>
  <c r="O90" i="1"/>
  <c r="M90" i="1"/>
  <c r="I90" i="1"/>
  <c r="G84" i="1"/>
  <c r="H84" i="1"/>
  <c r="K84" i="1"/>
  <c r="N84" i="1"/>
  <c r="O84" i="1"/>
  <c r="M84" i="1"/>
  <c r="I84" i="1"/>
  <c r="G83" i="1"/>
  <c r="H83" i="1"/>
  <c r="K83" i="1"/>
  <c r="N83" i="1"/>
  <c r="O83" i="1"/>
  <c r="M83" i="1"/>
  <c r="I83" i="1"/>
  <c r="G81" i="1"/>
  <c r="H81" i="1"/>
  <c r="K81" i="1"/>
  <c r="N81" i="1"/>
  <c r="O81" i="1"/>
  <c r="M81" i="1"/>
  <c r="I81" i="1"/>
  <c r="G78" i="1"/>
  <c r="H78" i="1"/>
  <c r="K78" i="1"/>
  <c r="N78" i="1"/>
  <c r="O78" i="1"/>
  <c r="M78" i="1"/>
  <c r="I78" i="1"/>
  <c r="G64" i="1"/>
  <c r="H64" i="1"/>
  <c r="K64" i="1"/>
  <c r="N64" i="1"/>
  <c r="O64" i="1"/>
  <c r="M64" i="1"/>
  <c r="I64" i="1"/>
  <c r="G63" i="1"/>
  <c r="H63" i="1"/>
  <c r="K63" i="1"/>
  <c r="N63" i="1"/>
  <c r="O63" i="1"/>
  <c r="M63" i="1"/>
  <c r="I63" i="1"/>
  <c r="G60" i="1"/>
  <c r="H60" i="1"/>
  <c r="K60" i="1"/>
  <c r="N60" i="1"/>
  <c r="O60" i="1"/>
  <c r="M60" i="1"/>
  <c r="I60" i="1"/>
  <c r="G57" i="1"/>
  <c r="H57" i="1"/>
  <c r="K57" i="1"/>
  <c r="N57" i="1"/>
  <c r="O57" i="1"/>
  <c r="M57" i="1"/>
  <c r="I57" i="1"/>
  <c r="G55" i="1"/>
  <c r="H55" i="1"/>
  <c r="K55" i="1"/>
  <c r="N55" i="1"/>
  <c r="O55" i="1"/>
  <c r="M55" i="1"/>
  <c r="I55" i="1"/>
  <c r="G54" i="1"/>
  <c r="H54" i="1"/>
  <c r="K54" i="1"/>
  <c r="N54" i="1"/>
  <c r="O54" i="1"/>
  <c r="M54" i="1"/>
  <c r="I54" i="1"/>
  <c r="G51" i="1"/>
  <c r="H51" i="1"/>
  <c r="K51" i="1"/>
  <c r="N51" i="1"/>
  <c r="O51" i="1"/>
  <c r="M51" i="1"/>
  <c r="I51" i="1"/>
  <c r="G50" i="1"/>
  <c r="H50" i="1"/>
  <c r="K50" i="1"/>
  <c r="N50" i="1"/>
  <c r="O50" i="1"/>
  <c r="M50" i="1"/>
  <c r="I50" i="1"/>
  <c r="G49" i="1"/>
  <c r="H49" i="1"/>
  <c r="K49" i="1"/>
  <c r="N49" i="1"/>
  <c r="O49" i="1"/>
  <c r="M49" i="1"/>
  <c r="I49" i="1"/>
  <c r="G45" i="1"/>
  <c r="H45" i="1"/>
  <c r="K45" i="1"/>
  <c r="N45" i="1"/>
  <c r="O45" i="1"/>
  <c r="M45" i="1"/>
  <c r="I45" i="1"/>
  <c r="G44" i="1"/>
  <c r="H44" i="1"/>
  <c r="K44" i="1"/>
  <c r="N44" i="1"/>
  <c r="O44" i="1"/>
  <c r="M44" i="1"/>
  <c r="I44" i="1"/>
  <c r="G42" i="1"/>
  <c r="H42" i="1"/>
  <c r="K42" i="1"/>
  <c r="N42" i="1"/>
  <c r="O42" i="1"/>
  <c r="M42" i="1"/>
  <c r="I42" i="1"/>
  <c r="I39" i="1"/>
  <c r="G133" i="1"/>
  <c r="H133" i="1"/>
  <c r="K133" i="1"/>
  <c r="N133" i="1"/>
  <c r="O133" i="1"/>
  <c r="M133" i="1"/>
  <c r="I133" i="1"/>
  <c r="G119" i="1"/>
  <c r="H119" i="1"/>
  <c r="K119" i="1"/>
  <c r="N119" i="1"/>
  <c r="O119" i="1"/>
  <c r="M119" i="1"/>
  <c r="I119" i="1"/>
  <c r="G118" i="1"/>
  <c r="H118" i="1"/>
  <c r="K118" i="1"/>
  <c r="N118" i="1"/>
  <c r="O118" i="1"/>
  <c r="M118" i="1"/>
  <c r="I118" i="1"/>
  <c r="G105" i="1"/>
  <c r="H105" i="1"/>
  <c r="K105" i="1"/>
  <c r="N105" i="1"/>
  <c r="O105" i="1"/>
  <c r="M105" i="1"/>
  <c r="I105" i="1"/>
  <c r="G103" i="1"/>
  <c r="H103" i="1"/>
  <c r="K103" i="1"/>
  <c r="N103" i="1"/>
  <c r="O103" i="1"/>
  <c r="M103" i="1"/>
  <c r="I103" i="1"/>
  <c r="G101" i="1"/>
  <c r="H101" i="1"/>
  <c r="K101" i="1"/>
  <c r="N101" i="1"/>
  <c r="O101" i="1"/>
  <c r="M101" i="1"/>
  <c r="I101" i="1"/>
  <c r="G92" i="1"/>
  <c r="H92" i="1"/>
  <c r="K92" i="1"/>
  <c r="N92" i="1"/>
  <c r="O92" i="1"/>
  <c r="M92" i="1"/>
  <c r="I92" i="1"/>
  <c r="G68" i="1"/>
  <c r="H68" i="1"/>
  <c r="K68" i="1"/>
  <c r="N68" i="1"/>
  <c r="O68" i="1"/>
  <c r="M68" i="1"/>
  <c r="I68" i="1"/>
  <c r="G70" i="1"/>
  <c r="H70" i="1"/>
  <c r="K70" i="1"/>
  <c r="N70" i="1"/>
  <c r="O70" i="1"/>
  <c r="M70" i="1"/>
  <c r="I70" i="1"/>
  <c r="G89" i="1"/>
  <c r="H89" i="1"/>
  <c r="K89" i="1"/>
  <c r="N89" i="1"/>
  <c r="O89" i="1"/>
  <c r="M89" i="1"/>
  <c r="I89" i="1"/>
  <c r="G88" i="1"/>
  <c r="H88" i="1"/>
  <c r="K88" i="1"/>
  <c r="N88" i="1"/>
  <c r="O88" i="1"/>
  <c r="M88" i="1"/>
  <c r="I88" i="1"/>
  <c r="G69" i="1"/>
  <c r="H69" i="1"/>
  <c r="K69" i="1"/>
  <c r="N69" i="1"/>
  <c r="O69" i="1"/>
  <c r="M69" i="1"/>
  <c r="I69" i="1"/>
  <c r="G36" i="1"/>
  <c r="H36" i="1"/>
  <c r="K36" i="1"/>
  <c r="N36" i="1"/>
  <c r="O36" i="1"/>
  <c r="M36" i="1"/>
  <c r="I36" i="1"/>
  <c r="G132" i="1"/>
  <c r="H132" i="1"/>
  <c r="K132" i="1"/>
  <c r="N132" i="1"/>
  <c r="O132" i="1"/>
  <c r="M132" i="1"/>
  <c r="I132" i="1"/>
  <c r="G93" i="1"/>
  <c r="H93" i="1"/>
  <c r="K93" i="1"/>
  <c r="N93" i="1"/>
  <c r="O93" i="1"/>
  <c r="M93" i="1"/>
  <c r="I93" i="1"/>
  <c r="G79" i="1"/>
  <c r="H79" i="1"/>
  <c r="K79" i="1"/>
  <c r="N79" i="1"/>
  <c r="O79" i="1"/>
  <c r="M79" i="1"/>
  <c r="I79" i="1"/>
  <c r="G58" i="1"/>
  <c r="H58" i="1"/>
  <c r="K58" i="1"/>
  <c r="N58" i="1"/>
  <c r="O58" i="1"/>
  <c r="M58" i="1"/>
  <c r="I58" i="1"/>
  <c r="G32" i="1"/>
  <c r="H32" i="1"/>
  <c r="K32" i="1"/>
  <c r="N32" i="1"/>
  <c r="O32" i="1"/>
  <c r="M32" i="1"/>
  <c r="I32" i="1"/>
  <c r="G43" i="1"/>
  <c r="H43" i="1"/>
  <c r="K43" i="1"/>
  <c r="N43" i="1"/>
  <c r="O43" i="1"/>
  <c r="M43" i="1"/>
  <c r="I43" i="1"/>
  <c r="G115" i="1"/>
  <c r="H115" i="1"/>
  <c r="K115" i="1"/>
  <c r="N115" i="1"/>
  <c r="O115" i="1"/>
  <c r="M115" i="1"/>
  <c r="I115" i="1"/>
  <c r="G108" i="1"/>
  <c r="H108" i="1"/>
  <c r="K108" i="1"/>
  <c r="N108" i="1"/>
  <c r="O108" i="1"/>
  <c r="M108" i="1"/>
  <c r="I108" i="1"/>
  <c r="G33" i="1"/>
  <c r="H33" i="1"/>
  <c r="K33" i="1"/>
  <c r="N33" i="1"/>
  <c r="O33" i="1"/>
  <c r="M33" i="1"/>
  <c r="I33" i="1"/>
  <c r="G114" i="1"/>
  <c r="H114" i="1"/>
  <c r="K114" i="1"/>
  <c r="N114" i="1"/>
  <c r="O114" i="1"/>
  <c r="G112" i="1"/>
  <c r="H112" i="1"/>
  <c r="K112" i="1"/>
  <c r="N112" i="1"/>
  <c r="O112" i="1"/>
  <c r="G107" i="1"/>
  <c r="H107" i="1"/>
  <c r="K107" i="1"/>
  <c r="N107" i="1"/>
  <c r="O107" i="1"/>
  <c r="G99" i="1"/>
  <c r="H99" i="1"/>
  <c r="K99" i="1"/>
  <c r="N99" i="1"/>
  <c r="O99" i="1"/>
  <c r="G97" i="1"/>
  <c r="H97" i="1"/>
  <c r="K97" i="1"/>
  <c r="N97" i="1"/>
  <c r="O97" i="1"/>
  <c r="G171" i="1"/>
  <c r="K171" i="1"/>
  <c r="N171" i="1"/>
  <c r="O171" i="1"/>
  <c r="M171" i="1"/>
  <c r="I171" i="1"/>
  <c r="G170" i="1"/>
  <c r="K170" i="1"/>
  <c r="N170" i="1"/>
  <c r="O170" i="1"/>
  <c r="M170" i="1"/>
  <c r="I170" i="1"/>
  <c r="G135" i="1"/>
  <c r="H135" i="1"/>
  <c r="K135" i="1"/>
  <c r="N135" i="1"/>
  <c r="O135" i="1"/>
  <c r="M135" i="1"/>
  <c r="I135" i="1"/>
  <c r="G35" i="1"/>
  <c r="H35" i="1"/>
  <c r="K35" i="1"/>
  <c r="M35" i="1"/>
  <c r="G53" i="1"/>
  <c r="H53" i="1"/>
  <c r="K53" i="1"/>
  <c r="M53" i="1"/>
  <c r="G62" i="1"/>
  <c r="H62" i="1"/>
  <c r="K62" i="1"/>
  <c r="M62" i="1"/>
  <c r="G77" i="1"/>
  <c r="H77" i="1"/>
  <c r="K77" i="1"/>
  <c r="M77" i="1"/>
  <c r="G104" i="1"/>
  <c r="H104" i="1"/>
  <c r="K104" i="1"/>
  <c r="M104" i="1"/>
  <c r="G124" i="1"/>
  <c r="H124" i="1"/>
  <c r="K124" i="1"/>
  <c r="M124" i="1"/>
  <c r="G129" i="1"/>
  <c r="H129" i="1"/>
  <c r="K129" i="1"/>
  <c r="M129" i="1"/>
  <c r="G37" i="1"/>
  <c r="H37" i="1"/>
  <c r="K37" i="1"/>
  <c r="M37" i="1"/>
  <c r="G38" i="1"/>
  <c r="H38" i="1"/>
  <c r="K38" i="1"/>
  <c r="M38" i="1"/>
  <c r="G117" i="1"/>
  <c r="H117" i="1"/>
  <c r="K117" i="1"/>
  <c r="M117" i="1"/>
  <c r="G65" i="1"/>
  <c r="H65" i="1"/>
  <c r="K65" i="1"/>
  <c r="M65" i="1"/>
  <c r="G66" i="1"/>
  <c r="H66" i="1"/>
  <c r="K66" i="1"/>
  <c r="M66" i="1"/>
  <c r="G94" i="1"/>
  <c r="H94" i="1"/>
  <c r="K94" i="1"/>
  <c r="M94" i="1"/>
  <c r="G67" i="1"/>
  <c r="H67" i="1"/>
  <c r="K67" i="1"/>
  <c r="M67" i="1"/>
  <c r="G86" i="1"/>
  <c r="H86" i="1"/>
  <c r="K86" i="1"/>
  <c r="M86" i="1"/>
  <c r="G87" i="1"/>
  <c r="H87" i="1"/>
  <c r="K87" i="1"/>
  <c r="M87" i="1"/>
  <c r="G40" i="1"/>
  <c r="H40" i="1"/>
  <c r="K40" i="1"/>
  <c r="M40" i="1"/>
  <c r="G41" i="1"/>
  <c r="H41" i="1"/>
  <c r="K41" i="1"/>
  <c r="M41" i="1"/>
  <c r="G71" i="1"/>
  <c r="H71" i="1"/>
  <c r="K71" i="1"/>
  <c r="M71" i="1"/>
  <c r="G95" i="1"/>
  <c r="H95" i="1"/>
  <c r="K95" i="1"/>
  <c r="M95" i="1"/>
  <c r="G73" i="1"/>
  <c r="H73" i="1"/>
  <c r="K73" i="1"/>
  <c r="M73" i="1"/>
  <c r="G75" i="1"/>
  <c r="H75" i="1"/>
  <c r="K75" i="1"/>
  <c r="M75" i="1"/>
  <c r="G96" i="1"/>
  <c r="H96" i="1"/>
  <c r="K96" i="1"/>
  <c r="M96" i="1"/>
  <c r="M97" i="1"/>
  <c r="M99" i="1"/>
  <c r="G72" i="1"/>
  <c r="H72" i="1"/>
  <c r="K72" i="1"/>
  <c r="M72" i="1"/>
  <c r="G125" i="1"/>
  <c r="H125" i="1"/>
  <c r="K125" i="1"/>
  <c r="M125" i="1"/>
  <c r="G130" i="1"/>
  <c r="H130" i="1"/>
  <c r="K130" i="1"/>
  <c r="M130" i="1"/>
  <c r="G120" i="1"/>
  <c r="H120" i="1"/>
  <c r="K120" i="1"/>
  <c r="M120" i="1"/>
  <c r="G121" i="1"/>
  <c r="H121" i="1"/>
  <c r="K121" i="1"/>
  <c r="M121" i="1"/>
  <c r="G74" i="1"/>
  <c r="H74" i="1"/>
  <c r="K74" i="1"/>
  <c r="M74" i="1"/>
  <c r="M107" i="1"/>
  <c r="M112" i="1"/>
  <c r="M114" i="1"/>
  <c r="G82" i="1"/>
  <c r="H82" i="1"/>
  <c r="K82" i="1"/>
  <c r="M82" i="1"/>
  <c r="G46" i="1"/>
  <c r="H46" i="1"/>
  <c r="K46" i="1"/>
  <c r="M46" i="1"/>
  <c r="G47" i="1"/>
  <c r="H47" i="1"/>
  <c r="K47" i="1"/>
  <c r="M47" i="1"/>
  <c r="G48" i="1"/>
  <c r="H48" i="1"/>
  <c r="K48" i="1"/>
  <c r="M48" i="1"/>
  <c r="G31" i="1"/>
  <c r="H31" i="1"/>
  <c r="K31" i="1"/>
  <c r="M31" i="1"/>
  <c r="M177" i="1"/>
  <c r="M181" i="1"/>
  <c r="M182" i="1"/>
  <c r="L7" i="1"/>
  <c r="K174" i="1"/>
  <c r="K180" i="1"/>
  <c r="N31" i="1"/>
  <c r="N35" i="1"/>
  <c r="N37" i="1"/>
  <c r="N38" i="1"/>
  <c r="N40" i="1"/>
  <c r="N41" i="1"/>
  <c r="N46" i="1"/>
  <c r="N47" i="1"/>
  <c r="N48" i="1"/>
  <c r="N53" i="1"/>
  <c r="N62" i="1"/>
  <c r="N65" i="1"/>
  <c r="N66" i="1"/>
  <c r="N67" i="1"/>
  <c r="N71" i="1"/>
  <c r="N72" i="1"/>
  <c r="N73" i="1"/>
  <c r="N74" i="1"/>
  <c r="N75" i="1"/>
  <c r="N77" i="1"/>
  <c r="N82" i="1"/>
  <c r="N86" i="1"/>
  <c r="N87" i="1"/>
  <c r="N94" i="1"/>
  <c r="N95" i="1"/>
  <c r="N96" i="1"/>
  <c r="N104" i="1"/>
  <c r="N117" i="1"/>
  <c r="N120" i="1"/>
  <c r="N121" i="1"/>
  <c r="N124" i="1"/>
  <c r="N125" i="1"/>
  <c r="N129" i="1"/>
  <c r="N130" i="1"/>
  <c r="N178" i="1"/>
  <c r="O179" i="1"/>
  <c r="O48" i="1"/>
  <c r="O47" i="1"/>
  <c r="O46" i="1"/>
  <c r="O82" i="1"/>
  <c r="O74" i="1"/>
  <c r="O121" i="1"/>
  <c r="O120" i="1"/>
  <c r="O130" i="1"/>
  <c r="O125" i="1"/>
  <c r="O72" i="1"/>
  <c r="O96" i="1"/>
  <c r="O75" i="1"/>
  <c r="O73" i="1"/>
  <c r="O95" i="1"/>
  <c r="O71" i="1"/>
  <c r="O41" i="1"/>
  <c r="O40" i="1"/>
  <c r="O87" i="1"/>
  <c r="O86" i="1"/>
  <c r="O67" i="1"/>
  <c r="O94" i="1"/>
  <c r="O66" i="1"/>
  <c r="O65" i="1"/>
  <c r="O117" i="1"/>
  <c r="O38" i="1"/>
  <c r="O37" i="1"/>
  <c r="O129" i="1"/>
  <c r="O124" i="1"/>
  <c r="O104" i="1"/>
  <c r="O77" i="1"/>
  <c r="O62" i="1"/>
  <c r="O53" i="1"/>
  <c r="O35" i="1"/>
  <c r="O31" i="1"/>
  <c r="J175" i="1"/>
  <c r="I35" i="1"/>
  <c r="I53" i="1"/>
  <c r="I62" i="1"/>
  <c r="I77" i="1"/>
  <c r="I104" i="1"/>
  <c r="I124" i="1"/>
  <c r="I129" i="1"/>
  <c r="I37" i="1"/>
  <c r="I38" i="1"/>
  <c r="I117" i="1"/>
  <c r="I65" i="1"/>
  <c r="I66" i="1"/>
  <c r="I94" i="1"/>
  <c r="I67" i="1"/>
  <c r="I86" i="1"/>
  <c r="I87" i="1"/>
  <c r="I40" i="1"/>
  <c r="I41" i="1"/>
  <c r="I71" i="1"/>
  <c r="I95" i="1"/>
  <c r="I73" i="1"/>
  <c r="I75" i="1"/>
  <c r="I96" i="1"/>
  <c r="I97" i="1"/>
  <c r="I99" i="1"/>
  <c r="I72" i="1"/>
  <c r="I125" i="1"/>
  <c r="I130" i="1"/>
  <c r="I120" i="1"/>
  <c r="I121" i="1"/>
  <c r="I74" i="1"/>
  <c r="I107" i="1"/>
  <c r="I112" i="1"/>
  <c r="I114" i="1"/>
  <c r="I82" i="1"/>
  <c r="I46" i="1"/>
  <c r="I47" i="1"/>
  <c r="I48" i="1"/>
  <c r="I31" i="1"/>
  <c r="I173" i="1"/>
  <c r="H184" i="1"/>
  <c r="G188" i="1"/>
</calcChain>
</file>

<file path=xl/sharedStrings.xml><?xml version="1.0" encoding="utf-8"?>
<sst xmlns="http://schemas.openxmlformats.org/spreadsheetml/2006/main" count="320" uniqueCount="304">
  <si>
    <t>Sub-Total Cost</t>
  </si>
  <si>
    <t>Total Cost to Construct</t>
  </si>
  <si>
    <t xml:space="preserve">Budget </t>
  </si>
  <si>
    <t>Plumbing: Rough-in (includes tub/shower inserts)</t>
  </si>
  <si>
    <t>Walkway(s)</t>
  </si>
  <si>
    <t>Countertops</t>
  </si>
  <si>
    <t>Builder related items:</t>
  </si>
  <si>
    <t xml:space="preserve">Supervision </t>
  </si>
  <si>
    <t>(see line item 1 above)</t>
  </si>
  <si>
    <t>Profit</t>
  </si>
  <si>
    <t>Total Percent</t>
  </si>
  <si>
    <t>(includes profit below)</t>
  </si>
  <si>
    <t>Profit %:</t>
  </si>
  <si>
    <t>Subtotal</t>
  </si>
  <si>
    <t>Amount</t>
  </si>
  <si>
    <t>Contractor notes</t>
  </si>
  <si>
    <t>Previous</t>
  </si>
  <si>
    <t>Request</t>
  </si>
  <si>
    <t>Remaining</t>
  </si>
  <si>
    <t>Date of this Pay Request:</t>
  </si>
  <si>
    <t>Sent to:</t>
  </si>
  <si>
    <t>&lt;--NOW DUE &amp; PAYABLE</t>
  </si>
  <si>
    <t>Owner name here</t>
  </si>
  <si>
    <t>Property address here</t>
  </si>
  <si>
    <t>Contractor name here</t>
  </si>
  <si>
    <t>Pay Request #:</t>
  </si>
  <si>
    <t>Instructions:</t>
  </si>
  <si>
    <t>Custom item</t>
  </si>
  <si>
    <t>Architect company name here</t>
  </si>
  <si>
    <t>Quote/</t>
  </si>
  <si>
    <t>GC</t>
  </si>
  <si>
    <t>Line Item</t>
  </si>
  <si>
    <t>% of Job</t>
  </si>
  <si>
    <t>Amount now due &amp; payable:</t>
  </si>
  <si>
    <t>%</t>
  </si>
  <si>
    <t>Earned</t>
  </si>
  <si>
    <t>To Date</t>
  </si>
  <si>
    <t>Amount Billed</t>
  </si>
  <si>
    <t>Amount Due</t>
  </si>
  <si>
    <t>This Pay</t>
  </si>
  <si>
    <t>To Complete</t>
  </si>
  <si>
    <t>% Remaining</t>
  </si>
  <si>
    <t>This Item</t>
  </si>
  <si>
    <t>with Profit</t>
  </si>
  <si>
    <t>Complete</t>
  </si>
  <si>
    <t>Site Work, Clearing, Grading</t>
  </si>
  <si>
    <t>Septic Tank, Sewer (to include all fees)</t>
  </si>
  <si>
    <t>Exterior Siding : Stucco</t>
  </si>
  <si>
    <t>Exterior Trim: Soffit, Fascia</t>
  </si>
  <si>
    <t>Exterior Porches, Decks (amounts not in framing)</t>
  </si>
  <si>
    <t>Garage Doors(s) (vehicular)</t>
  </si>
  <si>
    <t>Wall Tile: Kitchen Backsplash, Bathroom Walls</t>
  </si>
  <si>
    <t>Flooring: Carpet (material &amp; install)</t>
  </si>
  <si>
    <t>Flooring: Tile (material &amp; install)</t>
  </si>
  <si>
    <t>Flooring: Wood finish flooring</t>
  </si>
  <si>
    <t>Interior AHU (Air Handling Unit(s) &amp; Furnace Units (if any))</t>
  </si>
  <si>
    <t>Pool, Sauna, Spa</t>
  </si>
  <si>
    <t>Elevator (Unit purchase, delivery, install &amp; test)</t>
  </si>
  <si>
    <t>Elevator (Shaft, when not part of above)</t>
  </si>
  <si>
    <t>Gutters, Downspouts, gutter protection</t>
  </si>
  <si>
    <t>Subterranean Drainage Piping connected to Down spouts</t>
  </si>
  <si>
    <t>Landscaping, site walls, exterior ornamental Items</t>
  </si>
  <si>
    <t>GC Supervision/Coordination on site and off site</t>
  </si>
  <si>
    <t>Blueprints, mailing, Submittals, Closeout Manuals, misc. OH</t>
  </si>
  <si>
    <t>Permits, Impact Fees,  Insurance, Surveys, Site Safety</t>
  </si>
  <si>
    <t>Debris &amp; Site Clean up, Porta Toilets</t>
  </si>
  <si>
    <t>DIVISION 4 MASONRY</t>
  </si>
  <si>
    <t>DIVISION 3 CONCRETE</t>
  </si>
  <si>
    <t>DIVISION 2 SITEWORK</t>
  </si>
  <si>
    <t>DIVISION 1 GENERAL CONDITIONS</t>
  </si>
  <si>
    <t>DIVISION 5 METALS (structural)</t>
  </si>
  <si>
    <t>DIVISION 7 THERMAL &amp; MOISTURE PROOFING</t>
  </si>
  <si>
    <t>DIVISION 8 DOORS &amp; WINDOWS</t>
  </si>
  <si>
    <t>DIVISION 9 FINISHES</t>
  </si>
  <si>
    <t>Fireplance: mantels</t>
  </si>
  <si>
    <t>DIVISION 11 EQUIPMENT (kitchen)</t>
  </si>
  <si>
    <t>DIVISION 13 SPECIAL CONSTRUCTION (pools, other)</t>
  </si>
  <si>
    <t>DIVISION 14 CONVEYING SYSTEMS (elevators)</t>
  </si>
  <si>
    <t>DIVISION 15 H (HVAC)</t>
  </si>
  <si>
    <t>DIVISION 17 LOW VOLTAGE SYSTEMS</t>
  </si>
  <si>
    <t>Systems: Rough-in (low voltage)</t>
  </si>
  <si>
    <t>DIVISION 6 WOOD, FRAMING, CABINETRY, SIDING</t>
  </si>
  <si>
    <t>Masonry Veneer: rock, brick, inside &amp; out, &amp; at fireplaces</t>
  </si>
  <si>
    <t>Termite &amp; Ant Control Treatment</t>
  </si>
  <si>
    <t>Interior Doors</t>
  </si>
  <si>
    <t>Interior Trim</t>
  </si>
  <si>
    <t>Stairs:Treads, Risers, Balusters &amp; Railings</t>
  </si>
  <si>
    <t>Cabinets, Vanities (not including countertops)</t>
  </si>
  <si>
    <t>Plumbing: Trim-out: Fixtures (includes toilets, water heater(s))</t>
  </si>
  <si>
    <t>Electrical: Trim-out: Fixtures (including switches, outlets)</t>
  </si>
  <si>
    <t xml:space="preserve">Door Hardware  </t>
  </si>
  <si>
    <t>Shelving (not in cabinetry above)</t>
  </si>
  <si>
    <t>Appliances: appliance purchase (if any, by GC)</t>
  </si>
  <si>
    <t>Appliances: unload, move, installation by GC</t>
  </si>
  <si>
    <t xml:space="preserve">Finish Grading </t>
  </si>
  <si>
    <t>Driveway(s)</t>
  </si>
  <si>
    <t>Exterior steps (such as stone, not covered in other Divisions)</t>
  </si>
  <si>
    <t xml:space="preserve">Electrical: Rough-in </t>
  </si>
  <si>
    <t>Crawlspace drainage piping</t>
  </si>
  <si>
    <t>Misc. Site Drainage Piping</t>
  </si>
  <si>
    <t>Curbs and site surface guttering</t>
  </si>
  <si>
    <t>Footings, Foundations, Slabs (building-house)</t>
  </si>
  <si>
    <t>Exterior slabs (not part of main building)</t>
  </si>
  <si>
    <t>Fencing</t>
  </si>
  <si>
    <t>Site signage (if any)</t>
  </si>
  <si>
    <t>Concrete Block work (CMU concrete masonry units)</t>
  </si>
  <si>
    <t>Fittings, connectors, structural steel, &amp; cold formed light gage</t>
  </si>
  <si>
    <t>Timber framing: large wood posts and beams</t>
  </si>
  <si>
    <t>Standard Framing: floors, walls, trusses, sheath, deck framing</t>
  </si>
  <si>
    <t>Exterior Siding: Vinyl, Hardi- Board, wood</t>
  </si>
  <si>
    <t>Attic access panels</t>
  </si>
  <si>
    <t>Wood Ceilings</t>
  </si>
  <si>
    <t>Roof: Shingles, Metal, Tile, others</t>
  </si>
  <si>
    <t>Insulation: Wall, Roof-Attic, Floor, Crawl/Basement, Slab</t>
  </si>
  <si>
    <t xml:space="preserve">         also: acoustical, air &amp; water barriers.</t>
  </si>
  <si>
    <t>Crawlspace Encapsulation, dehumidification</t>
  </si>
  <si>
    <t>Flashing: at all locations: foundations, roof, walls, trim, etc.</t>
  </si>
  <si>
    <t>Sealants &amp; Caulking</t>
  </si>
  <si>
    <t>Exterior Doors &amp; Windows (passage)</t>
  </si>
  <si>
    <t>Foundation wall &amp; cavity wall waterproof coatings &amp; drainage</t>
  </si>
  <si>
    <t>Shower enclosures (glass) with shower doors</t>
  </si>
  <si>
    <t>Sheetrock: (gypsum board) Hang, Finish</t>
  </si>
  <si>
    <t>Exterior Paint &amp; Stain: Prime, Paint</t>
  </si>
  <si>
    <t>Interior Paint &amp; Stain: Prime, Finish</t>
  </si>
  <si>
    <t>Louvers &amp; Vents</t>
  </si>
  <si>
    <t xml:space="preserve">DIVISION 10 SPECIALTIES </t>
  </si>
  <si>
    <t>Fire Extinguishers (if any provided by GC)</t>
  </si>
  <si>
    <t>Fireplaces: Insert (s) &amp; related exhaust flue, cap &amp; parts</t>
  </si>
  <si>
    <t>Exterior insect screening of outdoor living spaces</t>
  </si>
  <si>
    <t>DIVISION 12 FURNISHINGS</t>
  </si>
  <si>
    <t>Window treatments (if any by GC)</t>
  </si>
  <si>
    <t>HVAC Exterior Compressor(s) &amp;/or Heat Pump(s) install</t>
  </si>
  <si>
    <t>Exhaust ducts &amp; fans, range hood exhaust, dampers</t>
  </si>
  <si>
    <t>HVAC: Rough-in, ducts (does not include units), wall caps</t>
  </si>
  <si>
    <t>Testing of ductwork air-tightness</t>
  </si>
  <si>
    <t>also interior Trimout for HVAC, balancing</t>
  </si>
  <si>
    <t>Water Service Entance &amp; Meter, Well</t>
  </si>
  <si>
    <t>Electric Service Entrance</t>
  </si>
  <si>
    <t>DIVISION 15 P (Plumbing)</t>
  </si>
  <si>
    <t>Plumbing: Gas System</t>
  </si>
  <si>
    <t>Plumbing: Fire Sprinkler (if any)</t>
  </si>
  <si>
    <t>Systems: Trim-out (low voltage)</t>
  </si>
  <si>
    <t>GC to provide his Budget amounts for each Item in the Light Tan column.  Once that is done, and the Lender is in agreement, this column of numbers should remain fixed and not altered.</t>
  </si>
  <si>
    <t>&lt;--Amount Owner is to deposit into retainage account until Final Payment to GC</t>
  </si>
  <si>
    <t>(not including GC profit)</t>
  </si>
  <si>
    <r>
      <t xml:space="preserve">DIVISION 16 ELECTRICAL </t>
    </r>
    <r>
      <rPr>
        <sz val="10"/>
        <color theme="0"/>
        <rFont val="Arial"/>
        <family val="2"/>
      </rPr>
      <t>(includes smoke and CO detection)</t>
    </r>
  </si>
  <si>
    <t>Earned to date-----------------------------------------------------------------------------------------------------------------------------------------------------&gt;</t>
  </si>
  <si>
    <t>% complete to date:-----------------------------------------------------------------------------------------------------------------------------&gt;</t>
  </si>
  <si>
    <t>Amount earned for this Pay Request:-------------------------------------------------------------------------------------------------------------------------------------------------------------&gt;</t>
  </si>
  <si>
    <t>Amount remaning to complete: -----------------------------------------------------------------------------------------------------------------------------------------------------------------------------------------&gt;</t>
  </si>
  <si>
    <t>Amount % remaining to complete: ------------------------------------------------------------------------------------------------------------------------------------------------------------------------------------------------------------&gt;</t>
  </si>
  <si>
    <t>Retainage ACCUMULATED per agreement between Contractor and Owner (to date):--------------------------------------------------&gt;</t>
  </si>
  <si>
    <t>Amount Earned this Pay Request minus retainage:------------------------------------------------------------------------------------------------------------------------------------------&gt;</t>
  </si>
  <si>
    <t>Retainage per agreement between Contractor and Owner (DEDUCTED FROM THIS NEW PAY REQUEST):---------------------------------------------------------&gt;</t>
  </si>
  <si>
    <t>CUSTOM ITEMS</t>
  </si>
  <si>
    <t>Toilet Accessories: mirrors, med cab, ttd, towel bars, shwr rds</t>
  </si>
  <si>
    <t>Previous amount billed to date:--------------------------------------------------------------------------------------------------------------------------------------------------&gt;</t>
  </si>
  <si>
    <t>Revise for each Pay Request</t>
  </si>
  <si>
    <t>Starting with 2nd Pay Request, revise for each Pay Request</t>
  </si>
  <si>
    <t>This form has been coordinated with other ArCHforms, including ArCHspec™</t>
  </si>
  <si>
    <t>(GC enter profit % while Bidding here then leave fixed)-----&gt;</t>
  </si>
  <si>
    <r>
      <t xml:space="preserve">Retainage % </t>
    </r>
    <r>
      <rPr>
        <sz val="10"/>
        <color theme="1"/>
        <rFont val="Arial"/>
        <family val="2"/>
      </rPr>
      <t>(if any) per Contract between GC &amp; Owner</t>
    </r>
    <r>
      <rPr>
        <sz val="12"/>
        <color theme="1"/>
        <rFont val="Arial"/>
        <family val="2"/>
      </rPr>
      <t>: --------------------------------&gt;</t>
    </r>
  </si>
  <si>
    <t xml:space="preserve">      Property:</t>
  </si>
  <si>
    <t xml:space="preserve">      Contractor:</t>
  </si>
  <si>
    <t xml:space="preserve">      Bank/Lender:</t>
  </si>
  <si>
    <t xml:space="preserve">      Owner-Borrower(s):</t>
  </si>
  <si>
    <t xml:space="preserve">4 in 1 </t>
  </si>
  <si>
    <r>
      <t xml:space="preserve">1.  GC (General Contractors) use this form as their Bid Form 1st.  Architect may prefer to populate the </t>
    </r>
    <r>
      <rPr>
        <u/>
        <sz val="9"/>
        <rFont val="Arial"/>
        <family val="2"/>
      </rPr>
      <t>Items To Be Completed column</t>
    </r>
    <r>
      <rPr>
        <sz val="9"/>
        <rFont val="Arial"/>
        <family val="2"/>
      </rPr>
      <t xml:space="preserve"> with other items, which is optional, of Architect's choosing.</t>
    </r>
  </si>
  <si>
    <t>2.  2nd: GC use this form next during Negotiations for Value Engineering.  3rd: GC use this form as the Schedule of Values for Owner's Lender.  4th: GC use this form as GC Pay Requests during Construction.</t>
  </si>
  <si>
    <t>3.  There are several blank line items in the column below under Items To Be Completed, which the GC may use to insert project-specific items not normally appearing in this list.  Also: GC and Architect may insert additional rows to provide more custom line items, if necessary.</t>
  </si>
  <si>
    <r>
      <t xml:space="preserve">4.  When Lenders have institution-specific list of </t>
    </r>
    <r>
      <rPr>
        <u/>
        <sz val="9"/>
        <rFont val="Arial"/>
        <family val="2"/>
      </rPr>
      <t xml:space="preserve">Items To Be Completed </t>
    </r>
    <r>
      <rPr>
        <sz val="9"/>
        <rFont val="Arial"/>
        <family val="2"/>
      </rPr>
      <t xml:space="preserve">on their own Schedule of Values form (that they may insist on using)  that may vary from those on this form, ask GC to modify the </t>
    </r>
    <r>
      <rPr>
        <u/>
        <sz val="9"/>
        <rFont val="Arial"/>
        <family val="2"/>
      </rPr>
      <t>Items To Be Completed</t>
    </r>
    <r>
      <rPr>
        <sz val="9"/>
        <rFont val="Arial"/>
        <family val="2"/>
      </rPr>
      <t xml:space="preserve"> list with the Lender's Items, or Architect adjust to suit.  </t>
    </r>
  </si>
  <si>
    <t>5.  When it comes time for the GC to begin making Pay Requests, GC to USE THIS FORM AS their Pay Request form.  This Bid Form/Schedule of Values form becomes the Pay Request form.</t>
  </si>
  <si>
    <r>
      <t xml:space="preserve">6.  From that point on, GC to only </t>
    </r>
    <r>
      <rPr>
        <sz val="9"/>
        <color rgb="FF0000FF"/>
        <rFont val="Arial"/>
        <family val="2"/>
      </rPr>
      <t xml:space="preserve">revise the percentages in BLUE </t>
    </r>
    <r>
      <rPr>
        <sz val="9"/>
        <rFont val="Arial"/>
        <family val="2"/>
      </rPr>
      <t xml:space="preserve">(in the Light Gray column), and starting with the 2nd Pay Request, the </t>
    </r>
    <r>
      <rPr>
        <sz val="9"/>
        <color rgb="FF0000FF"/>
        <rFont val="Arial"/>
        <family val="2"/>
      </rPr>
      <t>BLUE cash values</t>
    </r>
    <r>
      <rPr>
        <sz val="9"/>
        <rFont val="Arial"/>
        <family val="2"/>
      </rPr>
      <t xml:space="preserve"> (in the Light Green column) to record Previous amounts billed to date.  All of the </t>
    </r>
    <r>
      <rPr>
        <b/>
        <sz val="9"/>
        <color rgb="FFFF0000"/>
        <rFont val="Arial"/>
        <family val="2"/>
      </rPr>
      <t>Red formulas are on auto-pilot and should Not be changed.</t>
    </r>
  </si>
  <si>
    <t>7.  Change Orders will Not likely be considered by any Lender, once the loan amount is fixed.  Change Orders should be processed separately by the Owner, GC and Architect, separate from this form, unless Owner is a Governmental entity.</t>
  </si>
  <si>
    <t>9.  Not necessarily all of the Line Items below apply to this project.  Ignore &amp; leave blank those that do not apply.  If there are several new Line Items that should be there, but are Not, Architect may insert those new Line Items in the appropriate Division.</t>
  </si>
  <si>
    <t>Precast concrete (lintels, prestressed structural slabs)</t>
  </si>
  <si>
    <t>8.  In instances where Owner is providing certain materials paid for separately by the Owner, and GC is installing, insert GC installation charges for those line items below. Below does Not include the Owner's separate material costs for such items.  This spreadsheet should only include GC charges.</t>
  </si>
  <si>
    <t>GC enter Quotes during Bidding, then leave fixed.  If numbers are already here, replace them</t>
  </si>
  <si>
    <t>LINE ITEMS TO BE COMPLETED</t>
  </si>
  <si>
    <t>Do NOT adjust any items in RED</t>
  </si>
  <si>
    <t>Contractor enter any explanatory notes desired</t>
  </si>
  <si>
    <t>Lender name here (if any)</t>
  </si>
  <si>
    <t>located at:</t>
  </si>
  <si>
    <t>Geographic Coordinates (latitude and longitude) :</t>
  </si>
  <si>
    <t xml:space="preserve">Architect: </t>
  </si>
  <si>
    <t>We acknowledge receipt of Addenda:</t>
  </si>
  <si>
    <t>Architectural Project document date: (for title sheet):</t>
  </si>
  <si>
    <t xml:space="preserve">Structural Engineer's Project document date: </t>
  </si>
  <si>
    <t>Drawings, Specifications, and other documents associated with this Project.</t>
  </si>
  <si>
    <t>STAFFING APPROACH: it is requested that the GC fill out the following blanks of their staffing approach to this</t>
  </si>
  <si>
    <t>project.  Some of these roles may be shared; that is entirely up to the Contractor; we would simply like to</t>
  </si>
  <si>
    <t>understand the intentions.</t>
  </si>
  <si>
    <t>Lead person on-site most frequently working &amp; managing project in the field:</t>
  </si>
  <si>
    <t>Fill in legibly, on your computer, with at least 10point Arial font, using exactly this form, with No modifications other than the</t>
  </si>
  <si>
    <t>00320   BASE BID PRICING QUOTATION (BID) FORM</t>
  </si>
  <si>
    <t>This is Page 1 of a 2 spreadsheet page form.</t>
  </si>
  <si>
    <t>Page 2 is reached by clicking on the "Sheet 2" tab at the bottom of this window.  This Page 1 can be returned to by</t>
  </si>
  <si>
    <t>clicking on the Page 1 tab, if you are on Sheet 2 and wish to return to this sheet.</t>
  </si>
  <si>
    <t>insertion of your prices &amp; your company name and other requested information, please.</t>
  </si>
  <si>
    <t>PROJECT :</t>
  </si>
  <si>
    <t xml:space="preserve">(Company Physical Address): </t>
  </si>
  <si>
    <t xml:space="preserve"> (Company Mailing Address): </t>
  </si>
  <si>
    <t xml:space="preserve">Office Phone: </t>
  </si>
  <si>
    <t xml:space="preserve">Cell Phone: </t>
  </si>
  <si>
    <t xml:space="preserve">Other Phone: </t>
  </si>
  <si>
    <t xml:space="preserve">E-mail 1: </t>
  </si>
  <si>
    <t xml:space="preserve">E-mail 2:  </t>
  </si>
  <si>
    <t xml:space="preserve">Website address: </t>
  </si>
  <si>
    <t>do hereby provide this Base Bid Pricing bid for the above indicated Project, as indicated in the Architect and Engineer's</t>
  </si>
  <si>
    <t xml:space="preserve">documents.  </t>
  </si>
  <si>
    <t>Page 2 is the actual spreadsheet where the Base Bid Line Items prices will be listed by you.</t>
  </si>
  <si>
    <t>The Page 1 is what turns that Page 2 sheet into a BASE BID PRICING QUOTATION FORM.</t>
  </si>
  <si>
    <t>After Bid Date, no longer use this Page 1, as the Page 2 spreadsheet will then become a spreadsheet for other uses.</t>
  </si>
  <si>
    <t>See Instructions on the Page 2 spreadsheet.</t>
  </si>
  <si>
    <t xml:space="preserve">I, </t>
  </si>
  <si>
    <t>,</t>
  </si>
  <si>
    <t>duly authorized representative of :</t>
  </si>
  <si>
    <t>#</t>
  </si>
  <si>
    <t>dated</t>
  </si>
  <si>
    <t>provided to us by the Architect.</t>
  </si>
  <si>
    <t>and the dates of each in the</t>
  </si>
  <si>
    <t xml:space="preserve">blanks to the left) </t>
  </si>
  <si>
    <t>Our bid is the price for which we are agreeing to provide and construct this Project.  However, this bid form is Not a</t>
  </si>
  <si>
    <t>contract and does not bind us to do anything, other than indicating our intent to possibly agree to sign a contract to build</t>
  </si>
  <si>
    <t>this project, at some point in the future, although we have no binding requirement to do that at this point.  Our bid and the</t>
  </si>
  <si>
    <t>documents upon which we base it will become the basis for our Contract with the Owner.  Our bid price is the amount of</t>
  </si>
  <si>
    <t>money we will expect to be paid to build the Project's Base Bid features, including all costs, overhead &amp; profit (OH &amp; P),</t>
  </si>
  <si>
    <t>insurance and all other costs associated with our building this Project in accordance with the Architect &amp; Engineer's</t>
  </si>
  <si>
    <t>documents and the attached Bid Forms. We are agreeing that in providing this Bid, we and our suppliers, subcontractors</t>
  </si>
  <si>
    <t>and employees involved with this Project have thoroughly reviewed the Project documents and understand all of the</t>
  </si>
  <si>
    <t>(The General Contractor will fill in his/her pricing in the blanks in the Bid Form on Sheet2 below):</t>
  </si>
  <si>
    <t xml:space="preserve">Estimated # hours per week this person would be on the job on site: </t>
  </si>
  <si>
    <t xml:space="preserve">Administrative person in office coordinating orders &amp; staffing: </t>
  </si>
  <si>
    <t xml:space="preserve">Person checking job for Quality Control : </t>
  </si>
  <si>
    <t>END OF SHEET 1.  SEE SHEET 2 ON TAB BELOW FOR THE ACTUAL SPREADSHEET FORM</t>
  </si>
  <si>
    <t>Please keep these Sheets arranged as they are.  SEND this Excel file back to the Architect on Bid Day, please, with all blanks</t>
  </si>
  <si>
    <t>filled out.  You do not need to printout hardcopy.  Transmission of this electronic file filled out and emailed back to the Architect,</t>
  </si>
  <si>
    <t>along with the other spreadsheet electronic files the Architect has emailed you is all that is required.</t>
  </si>
  <si>
    <t>(Dates indicate receipt)</t>
  </si>
  <si>
    <t>(Architect</t>
  </si>
  <si>
    <t>fills out</t>
  </si>
  <si>
    <t>project</t>
  </si>
  <si>
    <t>information</t>
  </si>
  <si>
    <t>to the left</t>
  </si>
  <si>
    <t>in tan)</t>
  </si>
  <si>
    <t>(GC representative enter your personal legal name in the box above)</t>
  </si>
  <si>
    <t>(enter GC company name in the box above)</t>
  </si>
  <si>
    <t>(GC fills</t>
  </si>
  <si>
    <t>out</t>
  </si>
  <si>
    <t>in light</t>
  </si>
  <si>
    <t>gray to</t>
  </si>
  <si>
    <t>the left)</t>
  </si>
  <si>
    <t xml:space="preserve">Structural Engineer: </t>
  </si>
  <si>
    <t>Note: this is Sheet 2 of a 2 sheet spreadsheet file.</t>
  </si>
  <si>
    <t xml:space="preserve">Sheet 1 is the first sheet that makes this sheet 2 into a BID FORM.  Please fill out Sheet 1 first, then fill out this Sheet 2.  </t>
  </si>
  <si>
    <t xml:space="preserve">Email this entire multiple-page spreadsheet back to the Architect on Bid Date and Time as it is presently formatted.  Only fill in blanks indicated.  Thank you. </t>
  </si>
  <si>
    <r>
      <t xml:space="preserve">  BASE BID FORM </t>
    </r>
    <r>
      <rPr>
        <b/>
        <sz val="28"/>
        <color theme="0"/>
        <rFont val="Calibri"/>
        <family val="2"/>
      </rPr>
      <t xml:space="preserve">   </t>
    </r>
    <r>
      <rPr>
        <b/>
        <sz val="28"/>
        <color theme="0"/>
        <rFont val="Arial"/>
        <family val="2"/>
      </rPr>
      <t xml:space="preserve"> VALUE ENGINEERING     SCHEDULE of VALUES     PAY REQUEST   </t>
    </r>
    <r>
      <rPr>
        <b/>
        <sz val="30"/>
        <color theme="0"/>
        <rFont val="Calibri"/>
        <family val="2"/>
      </rPr>
      <t/>
    </r>
  </si>
  <si>
    <r>
      <t xml:space="preserve">         </t>
    </r>
    <r>
      <rPr>
        <sz val="14"/>
        <color theme="0"/>
        <rFont val="Arial"/>
        <family val="2"/>
      </rPr>
      <t>during Bidding                                                  during Negotiations                                                     during Lending approval process                             during Construction</t>
    </r>
  </si>
  <si>
    <t>*N</t>
  </si>
  <si>
    <t>*W</t>
  </si>
  <si>
    <t>__/__/2017</t>
  </si>
  <si>
    <t>Flooring: LVP (Luxury Vinyl Plank) (material &amp; install)</t>
  </si>
  <si>
    <t>(GC to List numbers: 1,2,3,4, etc,</t>
  </si>
  <si>
    <t>BASE BID ITEMS:</t>
  </si>
  <si>
    <t>OWNER OPTIONAL UPGRADE ITEMS:</t>
  </si>
  <si>
    <t>with profit</t>
  </si>
  <si>
    <t>OWNER OPTIONAL UPGRADE ITEMS</t>
  </si>
  <si>
    <t>Option 1: SHEAR WALL HOLD DOWNS</t>
  </si>
  <si>
    <t>Option 2: WHOLE HOUSE WATER FILTRATION SYSTEM</t>
  </si>
  <si>
    <t>Option 3: (not used)</t>
  </si>
  <si>
    <t>Option 4: UPGRADE HVAC a: High Eff. Heat Pumps, etc.</t>
  </si>
  <si>
    <t>Option 4: UPGRADE HVAC b: Add Preconditioners, pos. pres</t>
  </si>
  <si>
    <t>Option 5: EXTERIOR ALUM FRAME SCREEN RIGHT PORCH</t>
  </si>
  <si>
    <t>a.  Not Used</t>
  </si>
  <si>
    <t>b.  Whole House Elec Surge Suppression</t>
  </si>
  <si>
    <t>c.  Central Alarm/ Control/ Mon/ Systems</t>
  </si>
  <si>
    <t>d.  Lightning Protection System</t>
  </si>
  <si>
    <t>e.  (not used)</t>
  </si>
  <si>
    <t>f.  Emergency Elec Power Generator</t>
  </si>
  <si>
    <t>g.  Exterior Pole Lights</t>
  </si>
  <si>
    <t>Option 6: ELECTRICAL OPTIONS:</t>
  </si>
  <si>
    <t>Option 7: ADVANCED HEALTHY BUILDING</t>
  </si>
  <si>
    <t>Option 8: ENERGY STAR CERTIFICATION</t>
  </si>
  <si>
    <t>Option 9: WOOD WALL SIDING AT INTERIOR (certain places)</t>
  </si>
  <si>
    <t>Option 10: (not used)</t>
  </si>
  <si>
    <t>Option 11: RESIDENTIAL FIRE SPRINKLER SYSTEM</t>
  </si>
  <si>
    <t>Option 12: (not used)</t>
  </si>
  <si>
    <t>Option 13: UPGRADE NEW DRIVEWAY  SURFACES</t>
  </si>
  <si>
    <t>b.1.  MOTOR COURT: COLORED CON.PAVERS</t>
  </si>
  <si>
    <t>b.2. PARK'G MTR CT: COLORED CONC.PAVRS</t>
  </si>
  <si>
    <t>b.3. ED PATIO: STONE WALKWAYS PAVERS</t>
  </si>
  <si>
    <t>b.4. BR3 PATIO: COLORED CON. PAVERS</t>
  </si>
  <si>
    <t>B.5. DRIVEWAYS FOR ASPHALT PAVING</t>
  </si>
  <si>
    <t>(enter project name here)</t>
  </si>
  <si>
    <t>(enter type of project here: home renovation, office project, etc.)</t>
  </si>
  <si>
    <t>(street address)</t>
  </si>
  <si>
    <t>(City/Town)</t>
  </si>
  <si>
    <t>_______County(County), _______(state), _____ (zip)</t>
  </si>
  <si>
    <t>ASL.</t>
  </si>
  <si>
    <t>(name of architectural firm)</t>
  </si>
  <si>
    <t>(name of Engineering firm)</t>
  </si>
  <si>
    <t>__/__/_____</t>
  </si>
  <si>
    <t>4 in 1 ™    ArCHform  2017.1</t>
  </si>
  <si>
    <t>© Copyright 2015-17, ArCH: Architects Creating Homes, All Rights Reserved Worldwide.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</si>
</sst>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0000"/>
  </numFmts>
  <fonts count="57">
    <font>
      <sz val="12"/>
      <color theme="1"/>
      <name val="Calibri"/>
      <family val="2"/>
      <scheme val="minor"/>
    </font>
    <font>
      <sz val="8"/>
      <name val="Calibri"/>
      <family val="2"/>
      <scheme val="minor"/>
    </font>
    <font>
      <b/>
      <i/>
      <sz val="12"/>
      <color rgb="FFFF0000"/>
      <name val="Apple Casual"/>
    </font>
    <font>
      <sz val="12"/>
      <color theme="1"/>
      <name val="Apple Chancery"/>
    </font>
    <font>
      <u/>
      <sz val="12"/>
      <color theme="10"/>
      <name val="Calibri"/>
      <family val="2"/>
      <scheme val="minor"/>
    </font>
    <font>
      <u/>
      <sz val="12"/>
      <color theme="11"/>
      <name val="Calibri"/>
      <family val="2"/>
      <scheme val="minor"/>
    </font>
    <font>
      <sz val="12"/>
      <color theme="1"/>
      <name val="Calibri"/>
      <family val="2"/>
      <scheme val="minor"/>
    </font>
    <font>
      <b/>
      <i/>
      <sz val="12"/>
      <color rgb="FFFF0000"/>
      <name val="Apple Chancery"/>
    </font>
    <font>
      <sz val="12"/>
      <color theme="1"/>
      <name val="Arial"/>
      <family val="2"/>
    </font>
    <font>
      <b/>
      <sz val="16"/>
      <color theme="1"/>
      <name val="Arial"/>
      <family val="2"/>
    </font>
    <font>
      <sz val="16"/>
      <color theme="1"/>
      <name val="Arial"/>
      <family val="2"/>
    </font>
    <font>
      <b/>
      <sz val="12"/>
      <color theme="1"/>
      <name val="Arial"/>
      <family val="2"/>
    </font>
    <font>
      <b/>
      <sz val="14"/>
      <color theme="1"/>
      <name val="Arial"/>
      <family val="2"/>
    </font>
    <font>
      <b/>
      <sz val="11"/>
      <color theme="1"/>
      <name val="Arial"/>
      <family val="2"/>
    </font>
    <font>
      <sz val="11"/>
      <color theme="1"/>
      <name val="Arial"/>
      <family val="2"/>
    </font>
    <font>
      <sz val="10"/>
      <color theme="1"/>
      <name val="Arial"/>
      <family val="2"/>
    </font>
    <font>
      <sz val="12"/>
      <color rgb="FF0000FF"/>
      <name val="Arial"/>
      <family val="2"/>
    </font>
    <font>
      <b/>
      <sz val="12"/>
      <color rgb="FFFF0000"/>
      <name val="Arial"/>
      <family val="2"/>
    </font>
    <font>
      <sz val="12"/>
      <color theme="0"/>
      <name val="Arial"/>
      <family val="2"/>
    </font>
    <font>
      <sz val="12"/>
      <color theme="0"/>
      <name val="Calibri"/>
      <family val="2"/>
      <scheme val="minor"/>
    </font>
    <font>
      <b/>
      <sz val="12"/>
      <color theme="0"/>
      <name val="Arial"/>
      <family val="2"/>
    </font>
    <font>
      <sz val="11"/>
      <color theme="0"/>
      <name val="Arial"/>
      <family val="2"/>
    </font>
    <font>
      <b/>
      <sz val="14"/>
      <color rgb="FF0000C8"/>
      <name val="Arial"/>
      <family val="2"/>
    </font>
    <font>
      <sz val="11"/>
      <name val="Arial"/>
      <family val="2"/>
    </font>
    <font>
      <sz val="10"/>
      <name val="Arial"/>
      <family val="2"/>
    </font>
    <font>
      <sz val="10"/>
      <name val="Calibri"/>
      <family val="2"/>
      <scheme val="minor"/>
    </font>
    <font>
      <sz val="16"/>
      <color theme="0"/>
      <name val="Arial"/>
      <family val="2"/>
    </font>
    <font>
      <sz val="10"/>
      <color theme="0"/>
      <name val="Arial"/>
      <family val="2"/>
    </font>
    <font>
      <sz val="10"/>
      <color theme="0"/>
      <name val="Calibri"/>
      <family val="2"/>
      <scheme val="minor"/>
    </font>
    <font>
      <b/>
      <sz val="30"/>
      <color theme="0"/>
      <name val="Arial"/>
      <family val="2"/>
    </font>
    <font>
      <sz val="28"/>
      <color theme="1"/>
      <name val="Calibri"/>
      <family val="2"/>
      <scheme val="minor"/>
    </font>
    <font>
      <sz val="28"/>
      <color theme="0"/>
      <name val="Arial"/>
      <family val="2"/>
    </font>
    <font>
      <b/>
      <sz val="30"/>
      <color theme="0"/>
      <name val="Calibri"/>
      <family val="2"/>
    </font>
    <font>
      <b/>
      <sz val="12"/>
      <color rgb="FF0000C8"/>
      <name val="Arial"/>
      <family val="2"/>
    </font>
    <font>
      <sz val="8"/>
      <color theme="0"/>
      <name val="Arial"/>
      <family val="2"/>
    </font>
    <font>
      <sz val="8"/>
      <color theme="0" tint="-0.14999847407452621"/>
      <name val="Arial"/>
      <family val="2"/>
    </font>
    <font>
      <sz val="11"/>
      <color rgb="FF0000FF"/>
      <name val="Arial"/>
      <family val="2"/>
    </font>
    <font>
      <sz val="9"/>
      <name val="Arial"/>
      <family val="2"/>
    </font>
    <font>
      <u/>
      <sz val="9"/>
      <name val="Arial"/>
      <family val="2"/>
    </font>
    <font>
      <b/>
      <sz val="11"/>
      <name val="Arial"/>
      <family val="2"/>
    </font>
    <font>
      <b/>
      <sz val="9"/>
      <color rgb="FFFF0000"/>
      <name val="Arial"/>
      <family val="2"/>
    </font>
    <font>
      <sz val="9"/>
      <color rgb="FF0000FF"/>
      <name val="Arial"/>
      <family val="2"/>
    </font>
    <font>
      <sz val="72"/>
      <color theme="0" tint="-0.34998626667073579"/>
      <name val="Swis721 BlkEx BT"/>
      <family val="2"/>
    </font>
    <font>
      <b/>
      <sz val="18"/>
      <color rgb="FF0000C8"/>
      <name val="Arial"/>
      <family val="2"/>
    </font>
    <font>
      <b/>
      <sz val="12"/>
      <name val="Arial"/>
      <family val="2"/>
    </font>
    <font>
      <b/>
      <sz val="13"/>
      <color rgb="FFE20000"/>
      <name val="Arial"/>
      <family val="2"/>
    </font>
    <font>
      <b/>
      <sz val="13"/>
      <color theme="0"/>
      <name val="Arial"/>
      <family val="2"/>
    </font>
    <font>
      <sz val="13"/>
      <color theme="0"/>
      <name val="Arial"/>
      <family val="2"/>
    </font>
    <font>
      <sz val="9"/>
      <color theme="0"/>
      <name val="Arial"/>
      <family val="2"/>
    </font>
    <font>
      <sz val="14"/>
      <color theme="0"/>
      <name val="Arial"/>
      <family val="2"/>
    </font>
    <font>
      <b/>
      <sz val="11"/>
      <color rgb="FF0000C8"/>
      <name val="Arial"/>
      <family val="2"/>
    </font>
    <font>
      <b/>
      <sz val="11"/>
      <color rgb="FFE20000"/>
      <name val="Arial"/>
      <family val="2"/>
    </font>
    <font>
      <b/>
      <sz val="12"/>
      <color rgb="FF0000FF"/>
      <name val="Arial"/>
      <family val="2"/>
    </font>
    <font>
      <b/>
      <sz val="12"/>
      <color theme="0"/>
      <name val="Calibri"/>
      <family val="2"/>
      <scheme val="minor"/>
    </font>
    <font>
      <b/>
      <sz val="11"/>
      <color rgb="FFFF0000"/>
      <name val="Arial"/>
      <family val="2"/>
    </font>
    <font>
      <b/>
      <sz val="28"/>
      <color theme="0"/>
      <name val="Arial"/>
      <family val="2"/>
    </font>
    <font>
      <b/>
      <sz val="28"/>
      <color theme="0"/>
      <name val="Calibri"/>
      <family val="2"/>
    </font>
  </fonts>
  <fills count="7">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1" tint="0.14999847407452621"/>
        <bgColor indexed="64"/>
      </patternFill>
    </fill>
  </fills>
  <borders count="29">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s>
  <cellStyleXfs count="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cellStyleXfs>
  <cellXfs count="268">
    <xf numFmtId="0" fontId="0" fillId="0" borderId="0" xfId="0"/>
    <xf numFmtId="0" fontId="8" fillId="0" borderId="0" xfId="0" applyFont="1"/>
    <xf numFmtId="0" fontId="8" fillId="0" borderId="3" xfId="0" applyFont="1" applyBorder="1"/>
    <xf numFmtId="0" fontId="11" fillId="0" borderId="3" xfId="0" applyFont="1" applyBorder="1"/>
    <xf numFmtId="0" fontId="10"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vertical="center"/>
    </xf>
    <xf numFmtId="0" fontId="12" fillId="0" borderId="3" xfId="0" applyFont="1" applyBorder="1"/>
    <xf numFmtId="0" fontId="11" fillId="0" borderId="0" xfId="0" applyFont="1"/>
    <xf numFmtId="0" fontId="8" fillId="0" borderId="1" xfId="0" applyFont="1" applyBorder="1"/>
    <xf numFmtId="0" fontId="8" fillId="0" borderId="2" xfId="0" applyFont="1" applyBorder="1"/>
    <xf numFmtId="0" fontId="8" fillId="0" borderId="0" xfId="0" applyFont="1" applyBorder="1"/>
    <xf numFmtId="0" fontId="11" fillId="0" borderId="2" xfId="0" applyFont="1" applyBorder="1"/>
    <xf numFmtId="0" fontId="13" fillId="0" borderId="0" xfId="0" applyFont="1"/>
    <xf numFmtId="0" fontId="15" fillId="0" borderId="0" xfId="0" applyFont="1" applyBorder="1"/>
    <xf numFmtId="0" fontId="15" fillId="0" borderId="3" xfId="0" applyFont="1" applyBorder="1"/>
    <xf numFmtId="0" fontId="8" fillId="0" borderId="6" xfId="0" applyFont="1" applyBorder="1"/>
    <xf numFmtId="0" fontId="8" fillId="0" borderId="7" xfId="0" applyFont="1" applyBorder="1"/>
    <xf numFmtId="0" fontId="11" fillId="0" borderId="1" xfId="0" applyFont="1" applyBorder="1"/>
    <xf numFmtId="0" fontId="16" fillId="0" borderId="0" xfId="0" applyFont="1"/>
    <xf numFmtId="0" fontId="16" fillId="0" borderId="6" xfId="0" applyFont="1" applyBorder="1"/>
    <xf numFmtId="4" fontId="17" fillId="0" borderId="0" xfId="0" applyNumberFormat="1" applyFont="1"/>
    <xf numFmtId="0" fontId="8" fillId="0" borderId="4" xfId="0" applyFont="1" applyBorder="1"/>
    <xf numFmtId="0" fontId="14" fillId="0" borderId="1" xfId="0" applyFont="1" applyBorder="1"/>
    <xf numFmtId="0" fontId="0" fillId="0" borderId="5" xfId="0" applyBorder="1"/>
    <xf numFmtId="0" fontId="16" fillId="0" borderId="8" xfId="0" applyFont="1" applyBorder="1"/>
    <xf numFmtId="0" fontId="0" fillId="0" borderId="0" xfId="0" applyBorder="1"/>
    <xf numFmtId="0" fontId="15" fillId="0" borderId="0" xfId="0" applyFont="1" applyBorder="1" applyAlignment="1">
      <alignment horizontal="left"/>
    </xf>
    <xf numFmtId="0" fontId="15" fillId="0" borderId="0" xfId="0" applyFont="1" applyBorder="1" applyAlignment="1">
      <alignment horizontal="left" vertical="center"/>
    </xf>
    <xf numFmtId="0" fontId="16" fillId="0" borderId="7" xfId="0" applyFont="1" applyBorder="1"/>
    <xf numFmtId="0" fontId="8" fillId="3" borderId="13" xfId="0" applyFont="1" applyFill="1" applyBorder="1"/>
    <xf numFmtId="0" fontId="8" fillId="3" borderId="14" xfId="0" applyFont="1" applyFill="1" applyBorder="1"/>
    <xf numFmtId="0" fontId="11" fillId="3" borderId="14" xfId="0" applyFont="1" applyFill="1" applyBorder="1"/>
    <xf numFmtId="43" fontId="17" fillId="3" borderId="12" xfId="0" applyNumberFormat="1" applyFont="1" applyFill="1" applyBorder="1"/>
    <xf numFmtId="0" fontId="11" fillId="0" borderId="0" xfId="0" applyFont="1" applyBorder="1"/>
    <xf numFmtId="0" fontId="13" fillId="0" borderId="0" xfId="0" applyFont="1" applyBorder="1"/>
    <xf numFmtId="0" fontId="8" fillId="0" borderId="17" xfId="0" applyFont="1" applyFill="1" applyBorder="1"/>
    <xf numFmtId="0" fontId="8" fillId="0" borderId="16" xfId="0" applyFont="1" applyFill="1" applyBorder="1"/>
    <xf numFmtId="0" fontId="11" fillId="0" borderId="16" xfId="0" applyFont="1" applyFill="1" applyBorder="1"/>
    <xf numFmtId="0" fontId="2" fillId="5" borderId="0" xfId="0" applyFont="1" applyFill="1" applyBorder="1"/>
    <xf numFmtId="0" fontId="7" fillId="5" borderId="0" xfId="0" applyFont="1" applyFill="1" applyBorder="1" applyAlignment="1">
      <alignment horizontal="center"/>
    </xf>
    <xf numFmtId="0" fontId="2" fillId="5" borderId="0" xfId="0" applyFont="1" applyFill="1" applyBorder="1" applyAlignment="1">
      <alignment horizontal="center"/>
    </xf>
    <xf numFmtId="0" fontId="3" fillId="5" borderId="0" xfId="0" applyFont="1" applyFill="1" applyBorder="1" applyAlignment="1">
      <alignment horizontal="center"/>
    </xf>
    <xf numFmtId="0" fontId="0" fillId="5" borderId="0" xfId="0" applyFont="1" applyFill="1" applyBorder="1"/>
    <xf numFmtId="0" fontId="8" fillId="5" borderId="0" xfId="0" applyFont="1" applyFill="1"/>
    <xf numFmtId="0" fontId="18" fillId="5" borderId="0" xfId="0" applyFont="1" applyFill="1"/>
    <xf numFmtId="0" fontId="18" fillId="5" borderId="0" xfId="0" applyFont="1" applyFill="1" applyBorder="1"/>
    <xf numFmtId="0" fontId="19" fillId="5" borderId="0" xfId="0" applyFont="1" applyFill="1" applyBorder="1"/>
    <xf numFmtId="0" fontId="26" fillId="5" borderId="0" xfId="0" applyFont="1" applyFill="1" applyBorder="1" applyAlignment="1">
      <alignment vertical="center"/>
    </xf>
    <xf numFmtId="0" fontId="21" fillId="5" borderId="0" xfId="0" applyFont="1" applyFill="1" applyBorder="1"/>
    <xf numFmtId="0" fontId="27" fillId="5" borderId="0" xfId="0" applyFont="1" applyFill="1" applyBorder="1" applyAlignment="1">
      <alignment vertical="center"/>
    </xf>
    <xf numFmtId="0" fontId="27" fillId="5" borderId="0" xfId="0" applyFont="1" applyFill="1" applyBorder="1"/>
    <xf numFmtId="0" fontId="28" fillId="5" borderId="0" xfId="0" applyFont="1" applyFill="1" applyBorder="1"/>
    <xf numFmtId="0" fontId="29" fillId="5" borderId="0" xfId="0" applyFont="1" applyFill="1"/>
    <xf numFmtId="0" fontId="30" fillId="0" borderId="0" xfId="0" applyFont="1"/>
    <xf numFmtId="0" fontId="31" fillId="5" borderId="0" xfId="0" applyFont="1" applyFill="1" applyBorder="1" applyAlignment="1">
      <alignment vertical="center"/>
    </xf>
    <xf numFmtId="0" fontId="18" fillId="0" borderId="0" xfId="0" applyFont="1" applyFill="1" applyBorder="1"/>
    <xf numFmtId="0" fontId="21" fillId="0" borderId="0" xfId="0" applyFont="1" applyFill="1" applyBorder="1"/>
    <xf numFmtId="0" fontId="8" fillId="0" borderId="0" xfId="0" applyFont="1" applyFill="1" applyBorder="1"/>
    <xf numFmtId="0" fontId="0" fillId="0" borderId="0" xfId="0" applyFill="1" applyBorder="1"/>
    <xf numFmtId="0" fontId="24" fillId="0" borderId="0" xfId="0" applyFont="1" applyFill="1" applyBorder="1"/>
    <xf numFmtId="0" fontId="25" fillId="0" borderId="0" xfId="0" applyFont="1" applyFill="1" applyBorder="1"/>
    <xf numFmtId="0" fontId="24" fillId="0" borderId="3" xfId="0" applyFont="1" applyFill="1" applyBorder="1"/>
    <xf numFmtId="0" fontId="24" fillId="0" borderId="0" xfId="0" applyFont="1" applyFill="1" applyBorder="1" applyAlignment="1">
      <alignment horizontal="left"/>
    </xf>
    <xf numFmtId="0" fontId="24" fillId="0" borderId="0" xfId="0" applyFont="1" applyFill="1" applyBorder="1" applyAlignment="1">
      <alignment horizontal="left" vertical="center"/>
    </xf>
    <xf numFmtId="0" fontId="34" fillId="5" borderId="0" xfId="0" applyFont="1" applyFill="1" applyBorder="1" applyAlignment="1">
      <alignment horizontal="right"/>
    </xf>
    <xf numFmtId="0" fontId="35" fillId="5" borderId="0" xfId="0" applyFont="1" applyFill="1" applyBorder="1" applyAlignment="1">
      <alignment horizontal="right"/>
    </xf>
    <xf numFmtId="0" fontId="18" fillId="0" borderId="5" xfId="0" applyFont="1" applyFill="1" applyBorder="1"/>
    <xf numFmtId="0" fontId="16" fillId="0" borderId="3" xfId="0" applyFont="1" applyBorder="1"/>
    <xf numFmtId="0" fontId="36" fillId="0" borderId="3" xfId="0" applyFont="1" applyBorder="1"/>
    <xf numFmtId="0" fontId="36" fillId="0" borderId="2" xfId="0" applyFont="1" applyBorder="1"/>
    <xf numFmtId="0" fontId="16" fillId="0" borderId="1" xfId="0" applyFont="1" applyBorder="1"/>
    <xf numFmtId="0" fontId="37" fillId="0" borderId="0" xfId="0" applyFont="1" applyFill="1" applyBorder="1" applyAlignment="1">
      <alignment vertical="center"/>
    </xf>
    <xf numFmtId="0" fontId="37" fillId="0" borderId="1" xfId="0" applyFont="1" applyFill="1" applyBorder="1" applyAlignment="1">
      <alignment vertical="center"/>
    </xf>
    <xf numFmtId="0" fontId="24" fillId="0" borderId="1" xfId="0" applyFont="1" applyFill="1" applyBorder="1"/>
    <xf numFmtId="0" fontId="25" fillId="0" borderId="1" xfId="0" applyFont="1" applyFill="1" applyBorder="1"/>
    <xf numFmtId="0" fontId="21" fillId="0" borderId="1" xfId="0" applyFont="1" applyFill="1" applyBorder="1"/>
    <xf numFmtId="0" fontId="18" fillId="0" borderId="1" xfId="0" applyFont="1" applyFill="1" applyBorder="1"/>
    <xf numFmtId="0" fontId="18" fillId="0" borderId="4" xfId="0" applyFont="1" applyFill="1" applyBorder="1"/>
    <xf numFmtId="0" fontId="0" fillId="0" borderId="0" xfId="0" applyFill="1"/>
    <xf numFmtId="0" fontId="16" fillId="0" borderId="18" xfId="0" applyFont="1" applyBorder="1"/>
    <xf numFmtId="0" fontId="16" fillId="0" borderId="5" xfId="0" applyFont="1" applyBorder="1"/>
    <xf numFmtId="0" fontId="16" fillId="0" borderId="4" xfId="0" applyFont="1" applyBorder="1"/>
    <xf numFmtId="0" fontId="24" fillId="0" borderId="0" xfId="0" applyFont="1" applyFill="1" applyBorder="1" applyAlignment="1">
      <alignment vertical="center"/>
    </xf>
    <xf numFmtId="0" fontId="14" fillId="0" borderId="0" xfId="0" applyFont="1" applyBorder="1" applyAlignment="1">
      <alignment horizontal="left"/>
    </xf>
    <xf numFmtId="0" fontId="14" fillId="0" borderId="0" xfId="0" applyFont="1" applyBorder="1" applyAlignment="1">
      <alignment horizontal="left" vertical="center"/>
    </xf>
    <xf numFmtId="0" fontId="13" fillId="0" borderId="3" xfId="0" applyFont="1" applyBorder="1"/>
    <xf numFmtId="4" fontId="11" fillId="0" borderId="3" xfId="0" applyNumberFormat="1" applyFont="1" applyBorder="1"/>
    <xf numFmtId="4" fontId="11" fillId="0" borderId="10" xfId="0" applyNumberFormat="1" applyFont="1" applyBorder="1"/>
    <xf numFmtId="0" fontId="8" fillId="0" borderId="17" xfId="0" applyFont="1" applyBorder="1"/>
    <xf numFmtId="0" fontId="8" fillId="0" borderId="16" xfId="0" applyFont="1" applyBorder="1"/>
    <xf numFmtId="0" fontId="11" fillId="0" borderId="23" xfId="0" applyFont="1" applyBorder="1"/>
    <xf numFmtId="0" fontId="8" fillId="0" borderId="28" xfId="0" applyFont="1" applyBorder="1"/>
    <xf numFmtId="0" fontId="8" fillId="0" borderId="1" xfId="0" applyFont="1" applyBorder="1" applyAlignment="1">
      <alignment horizontal="left"/>
    </xf>
    <xf numFmtId="0" fontId="9" fillId="0" borderId="1" xfId="0" applyFont="1" applyBorder="1" applyAlignment="1">
      <alignment horizontal="left" vertical="center"/>
    </xf>
    <xf numFmtId="0" fontId="16" fillId="0" borderId="2" xfId="0" applyFont="1" applyBorder="1"/>
    <xf numFmtId="0" fontId="8" fillId="0" borderId="19" xfId="0" applyFont="1" applyBorder="1"/>
    <xf numFmtId="0" fontId="8" fillId="0" borderId="20" xfId="0" applyFont="1" applyBorder="1"/>
    <xf numFmtId="0" fontId="16" fillId="0" borderId="19" xfId="0" applyFont="1" applyBorder="1"/>
    <xf numFmtId="0" fontId="16" fillId="0" borderId="20" xfId="0" applyFont="1" applyBorder="1"/>
    <xf numFmtId="0" fontId="8" fillId="0" borderId="16" xfId="0" applyFont="1" applyBorder="1" applyAlignment="1">
      <alignment horizontal="left"/>
    </xf>
    <xf numFmtId="0" fontId="9" fillId="0" borderId="16" xfId="0" applyFont="1" applyBorder="1" applyAlignment="1">
      <alignment horizontal="left" vertical="center"/>
    </xf>
    <xf numFmtId="0" fontId="16" fillId="0" borderId="17" xfId="0" applyFont="1" applyBorder="1"/>
    <xf numFmtId="0" fontId="16" fillId="0" borderId="16" xfId="0" applyFont="1" applyBorder="1"/>
    <xf numFmtId="0" fontId="8" fillId="0" borderId="1" xfId="0" applyFont="1" applyBorder="1" applyAlignment="1">
      <alignment vertical="center"/>
    </xf>
    <xf numFmtId="0" fontId="8" fillId="0" borderId="1" xfId="0" applyFont="1" applyBorder="1" applyAlignment="1">
      <alignment horizontal="center" vertical="center"/>
    </xf>
    <xf numFmtId="0" fontId="8" fillId="0" borderId="27" xfId="0" applyFont="1" applyBorder="1"/>
    <xf numFmtId="4" fontId="17" fillId="3" borderId="24" xfId="0" applyNumberFormat="1" applyFont="1" applyFill="1" applyBorder="1"/>
    <xf numFmtId="0" fontId="18" fillId="0" borderId="3" xfId="0" applyFont="1" applyFill="1" applyBorder="1"/>
    <xf numFmtId="0" fontId="18" fillId="0" borderId="2" xfId="0" applyFont="1" applyFill="1" applyBorder="1"/>
    <xf numFmtId="0" fontId="24" fillId="0" borderId="1" xfId="0" applyFont="1" applyFill="1" applyBorder="1" applyAlignment="1">
      <alignment vertical="center"/>
    </xf>
    <xf numFmtId="0" fontId="24" fillId="0" borderId="1" xfId="0" applyFont="1" applyFill="1" applyBorder="1" applyAlignment="1">
      <alignment horizontal="right"/>
    </xf>
    <xf numFmtId="0" fontId="24" fillId="0" borderId="0" xfId="0" applyFont="1" applyFill="1" applyBorder="1" applyAlignment="1">
      <alignment horizontal="right"/>
    </xf>
    <xf numFmtId="0" fontId="24" fillId="0" borderId="0" xfId="0" applyFont="1" applyFill="1" applyBorder="1" applyAlignment="1">
      <alignment horizontal="center"/>
    </xf>
    <xf numFmtId="0" fontId="20" fillId="6" borderId="3" xfId="0" applyFont="1" applyFill="1" applyBorder="1"/>
    <xf numFmtId="0" fontId="18" fillId="6" borderId="0" xfId="0" applyFont="1" applyFill="1" applyBorder="1" applyAlignment="1">
      <alignment horizontal="left"/>
    </xf>
    <xf numFmtId="0" fontId="18" fillId="6" borderId="0" xfId="0" applyFont="1" applyFill="1" applyBorder="1" applyAlignment="1">
      <alignment horizontal="left" vertical="center"/>
    </xf>
    <xf numFmtId="0" fontId="18" fillId="6" borderId="0" xfId="0" applyFont="1" applyFill="1" applyBorder="1"/>
    <xf numFmtId="0" fontId="18" fillId="6" borderId="10" xfId="0" applyFont="1" applyFill="1" applyBorder="1"/>
    <xf numFmtId="0" fontId="19" fillId="6" borderId="3" xfId="0" applyFont="1" applyFill="1" applyBorder="1"/>
    <xf numFmtId="0" fontId="19" fillId="6" borderId="10" xfId="0" applyFont="1" applyFill="1" applyBorder="1"/>
    <xf numFmtId="0" fontId="18" fillId="6" borderId="0" xfId="0" applyFont="1" applyFill="1" applyBorder="1" applyAlignment="1">
      <alignment horizontal="center"/>
    </xf>
    <xf numFmtId="0" fontId="19" fillId="6" borderId="10" xfId="0" applyFont="1" applyFill="1" applyBorder="1" applyAlignment="1">
      <alignment horizontal="center"/>
    </xf>
    <xf numFmtId="0" fontId="19" fillId="6" borderId="0" xfId="0" applyFont="1" applyFill="1" applyBorder="1" applyAlignment="1">
      <alignment horizontal="center"/>
    </xf>
    <xf numFmtId="0" fontId="19" fillId="6" borderId="3" xfId="0" applyFont="1" applyFill="1" applyBorder="1" applyAlignment="1">
      <alignment horizontal="center"/>
    </xf>
    <xf numFmtId="0" fontId="15" fillId="0" borderId="0" xfId="0" applyFont="1"/>
    <xf numFmtId="14" fontId="22" fillId="0" borderId="0" xfId="0" applyNumberFormat="1" applyFont="1" applyFill="1" applyBorder="1" applyAlignment="1">
      <alignment horizontal="left"/>
    </xf>
    <xf numFmtId="0" fontId="42" fillId="5" borderId="0" xfId="0" applyFont="1" applyFill="1" applyBorder="1" applyAlignment="1" applyProtection="1">
      <alignment horizontal="left" vertical="center"/>
      <protection locked="0"/>
    </xf>
    <xf numFmtId="0" fontId="46" fillId="5" borderId="0" xfId="0" applyFont="1" applyFill="1" applyBorder="1"/>
    <xf numFmtId="0" fontId="46" fillId="5" borderId="0" xfId="0" applyFont="1" applyFill="1"/>
    <xf numFmtId="0" fontId="47" fillId="5" borderId="0" xfId="0" applyFont="1" applyFill="1" applyBorder="1" applyAlignment="1">
      <alignment vertical="center"/>
    </xf>
    <xf numFmtId="0" fontId="21" fillId="5" borderId="0" xfId="0" applyFont="1" applyFill="1" applyAlignment="1">
      <alignment horizontal="right"/>
    </xf>
    <xf numFmtId="0" fontId="48" fillId="5" borderId="0" xfId="0" applyFont="1" applyFill="1" applyBorder="1" applyAlignment="1">
      <alignment horizontal="right"/>
    </xf>
    <xf numFmtId="0" fontId="23" fillId="0" borderId="0" xfId="0" applyFont="1" applyFill="1" applyBorder="1" applyAlignment="1">
      <alignment vertical="center"/>
    </xf>
    <xf numFmtId="43" fontId="45" fillId="0" borderId="0" xfId="5" applyFont="1" applyFill="1"/>
    <xf numFmtId="0" fontId="39" fillId="3" borderId="10" xfId="0" applyFont="1" applyFill="1" applyBorder="1"/>
    <xf numFmtId="0" fontId="39" fillId="0" borderId="3" xfId="0" applyFont="1" applyFill="1" applyBorder="1"/>
    <xf numFmtId="0" fontId="39" fillId="0" borderId="10" xfId="0" applyFont="1" applyFill="1" applyBorder="1"/>
    <xf numFmtId="0" fontId="39" fillId="0" borderId="0" xfId="0" applyFont="1" applyFill="1" applyBorder="1"/>
    <xf numFmtId="0" fontId="50" fillId="4" borderId="3" xfId="0" applyFont="1" applyFill="1" applyBorder="1" applyAlignment="1">
      <alignment horizontal="center"/>
    </xf>
    <xf numFmtId="0" fontId="13" fillId="3" borderId="10" xfId="0" applyFont="1" applyFill="1" applyBorder="1"/>
    <xf numFmtId="0" fontId="51" fillId="0" borderId="3" xfId="0" applyFont="1" applyBorder="1"/>
    <xf numFmtId="0" fontId="51" fillId="0" borderId="0" xfId="0" applyFont="1" applyBorder="1"/>
    <xf numFmtId="0" fontId="13" fillId="3" borderId="9" xfId="0" applyFont="1" applyFill="1" applyBorder="1"/>
    <xf numFmtId="0" fontId="51" fillId="0" borderId="1" xfId="0" applyFont="1" applyBorder="1"/>
    <xf numFmtId="0" fontId="50" fillId="4" borderId="2" xfId="0" applyFont="1" applyFill="1" applyBorder="1" applyAlignment="1">
      <alignment horizontal="center"/>
    </xf>
    <xf numFmtId="0" fontId="51" fillId="0" borderId="10" xfId="0" applyFont="1" applyBorder="1" applyAlignment="1">
      <alignment horizontal="center"/>
    </xf>
    <xf numFmtId="0" fontId="50" fillId="2" borderId="0" xfId="0" applyFont="1" applyFill="1" applyBorder="1" applyAlignment="1">
      <alignment horizontal="center"/>
    </xf>
    <xf numFmtId="0" fontId="51" fillId="0" borderId="0" xfId="0" applyFont="1" applyAlignment="1">
      <alignment horizontal="center"/>
    </xf>
    <xf numFmtId="0" fontId="51" fillId="0" borderId="3" xfId="0" applyFont="1" applyBorder="1" applyAlignment="1">
      <alignment horizontal="center"/>
    </xf>
    <xf numFmtId="0" fontId="51" fillId="0" borderId="10" xfId="0" applyFont="1" applyBorder="1"/>
    <xf numFmtId="0" fontId="50" fillId="0" borderId="3" xfId="0" applyFont="1" applyBorder="1"/>
    <xf numFmtId="0" fontId="51" fillId="0" borderId="2" xfId="0" applyFont="1" applyBorder="1"/>
    <xf numFmtId="0" fontId="51" fillId="0" borderId="9" xfId="0" applyFont="1" applyBorder="1"/>
    <xf numFmtId="0" fontId="51" fillId="0" borderId="9" xfId="0" applyFont="1" applyBorder="1" applyAlignment="1">
      <alignment horizontal="center"/>
    </xf>
    <xf numFmtId="0" fontId="50" fillId="2" borderId="1" xfId="0" applyFont="1" applyFill="1" applyBorder="1" applyAlignment="1">
      <alignment horizontal="center"/>
    </xf>
    <xf numFmtId="0" fontId="51" fillId="0" borderId="1" xfId="0" applyFont="1" applyBorder="1" applyAlignment="1">
      <alignment horizontal="center"/>
    </xf>
    <xf numFmtId="0" fontId="51" fillId="0" borderId="2" xfId="0" applyFont="1" applyBorder="1" applyAlignment="1">
      <alignment horizontal="center"/>
    </xf>
    <xf numFmtId="0" fontId="13" fillId="0" borderId="2" xfId="0" applyFont="1" applyBorder="1"/>
    <xf numFmtId="43" fontId="44" fillId="3" borderId="9" xfId="5" applyFont="1" applyFill="1" applyBorder="1"/>
    <xf numFmtId="43" fontId="17" fillId="0" borderId="2" xfId="5" applyFont="1" applyBorder="1"/>
    <xf numFmtId="43" fontId="17" fillId="0" borderId="9" xfId="0" applyNumberFormat="1" applyFont="1" applyBorder="1"/>
    <xf numFmtId="10" fontId="17" fillId="0" borderId="4" xfId="6" applyNumberFormat="1" applyFont="1" applyBorder="1"/>
    <xf numFmtId="9" fontId="52" fillId="4" borderId="1" xfId="0" applyNumberFormat="1" applyFont="1" applyFill="1" applyBorder="1"/>
    <xf numFmtId="43" fontId="52" fillId="2" borderId="1" xfId="5" applyFont="1" applyFill="1" applyBorder="1"/>
    <xf numFmtId="43" fontId="17" fillId="0" borderId="1" xfId="0" applyNumberFormat="1" applyFont="1" applyBorder="1"/>
    <xf numFmtId="10" fontId="17" fillId="0" borderId="2" xfId="6" applyNumberFormat="1" applyFont="1" applyBorder="1"/>
    <xf numFmtId="43" fontId="44" fillId="3" borderId="24" xfId="5" applyFont="1" applyFill="1" applyBorder="1"/>
    <xf numFmtId="43" fontId="17" fillId="0" borderId="17" xfId="5" applyFont="1" applyBorder="1"/>
    <xf numFmtId="43" fontId="17" fillId="0" borderId="24" xfId="0" applyNumberFormat="1" applyFont="1" applyBorder="1"/>
    <xf numFmtId="10" fontId="17" fillId="0" borderId="27" xfId="6" applyNumberFormat="1" applyFont="1" applyBorder="1"/>
    <xf numFmtId="9" fontId="52" fillId="4" borderId="16" xfId="0" applyNumberFormat="1" applyFont="1" applyFill="1" applyBorder="1"/>
    <xf numFmtId="43" fontId="52" fillId="2" borderId="16" xfId="5" applyFont="1" applyFill="1" applyBorder="1"/>
    <xf numFmtId="43" fontId="17" fillId="0" borderId="16" xfId="0" applyNumberFormat="1" applyFont="1" applyBorder="1"/>
    <xf numFmtId="10" fontId="17" fillId="0" borderId="17" xfId="6" applyNumberFormat="1" applyFont="1" applyBorder="1"/>
    <xf numFmtId="0" fontId="20" fillId="6" borderId="10" xfId="0" applyFont="1" applyFill="1" applyBorder="1"/>
    <xf numFmtId="0" fontId="53" fillId="6" borderId="3" xfId="0" applyFont="1" applyFill="1" applyBorder="1"/>
    <xf numFmtId="0" fontId="53" fillId="6" borderId="10" xfId="0" applyFont="1" applyFill="1" applyBorder="1"/>
    <xf numFmtId="0" fontId="20" fillId="6" borderId="0" xfId="0" applyFont="1" applyFill="1" applyBorder="1"/>
    <xf numFmtId="0" fontId="20" fillId="6" borderId="0" xfId="0" applyFont="1" applyFill="1" applyBorder="1" applyAlignment="1">
      <alignment horizontal="center"/>
    </xf>
    <xf numFmtId="0" fontId="53" fillId="6" borderId="10" xfId="0" applyFont="1" applyFill="1" applyBorder="1" applyAlignment="1">
      <alignment horizontal="center"/>
    </xf>
    <xf numFmtId="0" fontId="53" fillId="6" borderId="0" xfId="0" applyFont="1" applyFill="1" applyBorder="1" applyAlignment="1">
      <alignment horizontal="center"/>
    </xf>
    <xf numFmtId="0" fontId="53" fillId="6" borderId="3" xfId="0" applyFont="1" applyFill="1" applyBorder="1" applyAlignment="1">
      <alignment horizontal="center"/>
    </xf>
    <xf numFmtId="43" fontId="44" fillId="3" borderId="10" xfId="5" applyFont="1" applyFill="1" applyBorder="1"/>
    <xf numFmtId="43" fontId="17" fillId="0" borderId="3" xfId="5" applyFont="1" applyBorder="1"/>
    <xf numFmtId="43" fontId="17" fillId="0" borderId="10" xfId="0" applyNumberFormat="1" applyFont="1" applyBorder="1"/>
    <xf numFmtId="10" fontId="17" fillId="0" borderId="5" xfId="6" applyNumberFormat="1" applyFont="1" applyBorder="1"/>
    <xf numFmtId="9" fontId="52" fillId="4" borderId="0" xfId="0" applyNumberFormat="1" applyFont="1" applyFill="1"/>
    <xf numFmtId="43" fontId="52" fillId="2" borderId="0" xfId="5" applyFont="1" applyFill="1"/>
    <xf numFmtId="43" fontId="17" fillId="0" borderId="0" xfId="0" applyNumberFormat="1" applyFont="1"/>
    <xf numFmtId="10" fontId="17" fillId="0" borderId="3" xfId="6" applyNumberFormat="1" applyFont="1" applyBorder="1"/>
    <xf numFmtId="43" fontId="44" fillId="3" borderId="21" xfId="5" applyFont="1" applyFill="1" applyBorder="1"/>
    <xf numFmtId="43" fontId="17" fillId="0" borderId="19" xfId="5" applyFont="1" applyBorder="1"/>
    <xf numFmtId="43" fontId="17" fillId="0" borderId="21" xfId="0" applyNumberFormat="1" applyFont="1" applyBorder="1"/>
    <xf numFmtId="10" fontId="17" fillId="0" borderId="18" xfId="6" applyNumberFormat="1" applyFont="1" applyBorder="1"/>
    <xf numFmtId="9" fontId="52" fillId="4" borderId="20" xfId="0" applyNumberFormat="1" applyFont="1" applyFill="1" applyBorder="1"/>
    <xf numFmtId="43" fontId="52" fillId="2" borderId="20" xfId="5" applyFont="1" applyFill="1" applyBorder="1"/>
    <xf numFmtId="43" fontId="17" fillId="0" borderId="20" xfId="0" applyNumberFormat="1" applyFont="1" applyBorder="1"/>
    <xf numFmtId="10" fontId="17" fillId="0" borderId="19" xfId="6" applyNumberFormat="1" applyFont="1" applyBorder="1"/>
    <xf numFmtId="43" fontId="17" fillId="0" borderId="11" xfId="5" applyFont="1" applyBorder="1"/>
    <xf numFmtId="43" fontId="17" fillId="0" borderId="11" xfId="0" applyNumberFormat="1" applyFont="1" applyBorder="1"/>
    <xf numFmtId="10" fontId="17" fillId="0" borderId="8" xfId="6" applyNumberFormat="1" applyFont="1" applyBorder="1"/>
    <xf numFmtId="9" fontId="52" fillId="4" borderId="6" xfId="0" applyNumberFormat="1" applyFont="1" applyFill="1" applyBorder="1"/>
    <xf numFmtId="43" fontId="52" fillId="2" borderId="6" xfId="5" applyFont="1" applyFill="1" applyBorder="1"/>
    <xf numFmtId="43" fontId="17" fillId="0" borderId="6" xfId="0" applyNumberFormat="1" applyFont="1" applyBorder="1"/>
    <xf numFmtId="10" fontId="17" fillId="0" borderId="11" xfId="6" applyNumberFormat="1" applyFont="1" applyBorder="1"/>
    <xf numFmtId="0" fontId="11" fillId="0" borderId="25" xfId="0" applyFont="1" applyBorder="1"/>
    <xf numFmtId="0" fontId="11" fillId="4" borderId="10" xfId="0" applyFont="1" applyFill="1" applyBorder="1"/>
    <xf numFmtId="0" fontId="11" fillId="0" borderId="10" xfId="0" applyFont="1" applyBorder="1"/>
    <xf numFmtId="0" fontId="11" fillId="2" borderId="0" xfId="0" applyFont="1" applyFill="1"/>
    <xf numFmtId="0" fontId="11" fillId="0" borderId="24" xfId="0" applyFont="1" applyBorder="1"/>
    <xf numFmtId="10" fontId="17" fillId="0" borderId="1" xfId="0" applyNumberFormat="1" applyFont="1" applyBorder="1"/>
    <xf numFmtId="0" fontId="13" fillId="4" borderId="10" xfId="0" applyFont="1" applyFill="1" applyBorder="1"/>
    <xf numFmtId="43" fontId="54" fillId="0" borderId="24" xfId="0" applyNumberFormat="1" applyFont="1" applyBorder="1"/>
    <xf numFmtId="0" fontId="13" fillId="2" borderId="0" xfId="0" applyFont="1" applyFill="1"/>
    <xf numFmtId="0" fontId="13" fillId="0" borderId="10" xfId="0" applyFont="1" applyBorder="1"/>
    <xf numFmtId="10" fontId="54" fillId="4" borderId="24" xfId="6" applyNumberFormat="1" applyFont="1" applyFill="1" applyBorder="1"/>
    <xf numFmtId="43" fontId="54" fillId="0" borderId="10" xfId="0" applyNumberFormat="1" applyFont="1" applyBorder="1"/>
    <xf numFmtId="10" fontId="54" fillId="0" borderId="0" xfId="6" applyNumberFormat="1" applyFont="1" applyBorder="1"/>
    <xf numFmtId="43" fontId="54" fillId="2" borderId="0" xfId="0" applyNumberFormat="1" applyFont="1" applyFill="1"/>
    <xf numFmtId="0" fontId="11" fillId="0" borderId="17" xfId="0" applyFont="1" applyFill="1" applyBorder="1"/>
    <xf numFmtId="0" fontId="11" fillId="0" borderId="24" xfId="0" applyFont="1" applyFill="1" applyBorder="1"/>
    <xf numFmtId="10" fontId="54" fillId="0" borderId="16" xfId="6" applyNumberFormat="1" applyFont="1" applyFill="1" applyBorder="1"/>
    <xf numFmtId="43" fontId="54" fillId="0" borderId="16" xfId="0" applyNumberFormat="1" applyFont="1" applyFill="1" applyBorder="1"/>
    <xf numFmtId="0" fontId="13" fillId="0" borderId="16" xfId="0" applyFont="1" applyFill="1" applyBorder="1"/>
    <xf numFmtId="43" fontId="54" fillId="0" borderId="24" xfId="0" applyNumberFormat="1" applyFont="1" applyFill="1" applyBorder="1"/>
    <xf numFmtId="0" fontId="11" fillId="0" borderId="9" xfId="0" applyFont="1" applyBorder="1"/>
    <xf numFmtId="10" fontId="54" fillId="0" borderId="1" xfId="6" applyNumberFormat="1" applyFont="1" applyBorder="1"/>
    <xf numFmtId="43" fontId="54" fillId="0" borderId="9" xfId="0" applyNumberFormat="1" applyFont="1" applyBorder="1"/>
    <xf numFmtId="0" fontId="13" fillId="0" borderId="1" xfId="0" applyFont="1" applyBorder="1"/>
    <xf numFmtId="10" fontId="54" fillId="0" borderId="24" xfId="6" applyNumberFormat="1" applyFont="1" applyBorder="1"/>
    <xf numFmtId="10" fontId="54" fillId="0" borderId="3" xfId="6" applyNumberFormat="1" applyFont="1" applyBorder="1"/>
    <xf numFmtId="0" fontId="11" fillId="3" borderId="26" xfId="0" applyFont="1" applyFill="1" applyBorder="1"/>
    <xf numFmtId="0" fontId="11" fillId="3" borderId="15" xfId="0" applyFont="1" applyFill="1" applyBorder="1"/>
    <xf numFmtId="10" fontId="54" fillId="3" borderId="14" xfId="6" applyNumberFormat="1" applyFont="1" applyFill="1" applyBorder="1"/>
    <xf numFmtId="43" fontId="54" fillId="3" borderId="15" xfId="0" applyNumberFormat="1" applyFont="1" applyFill="1" applyBorder="1"/>
    <xf numFmtId="0" fontId="13" fillId="3" borderId="14" xfId="0" applyFont="1" applyFill="1" applyBorder="1"/>
    <xf numFmtId="0" fontId="11" fillId="0" borderId="22" xfId="0" applyFont="1" applyBorder="1"/>
    <xf numFmtId="0" fontId="11" fillId="0" borderId="5" xfId="0" applyFont="1" applyBorder="1"/>
    <xf numFmtId="4" fontId="17" fillId="0" borderId="9" xfId="0" applyNumberFormat="1" applyFont="1" applyBorder="1"/>
    <xf numFmtId="0" fontId="11" fillId="0" borderId="4" xfId="0" applyFont="1" applyBorder="1"/>
    <xf numFmtId="164" fontId="33" fillId="0" borderId="24" xfId="6" applyNumberFormat="1" applyFont="1" applyBorder="1"/>
    <xf numFmtId="0" fontId="11" fillId="0" borderId="16" xfId="0" applyFont="1" applyBorder="1"/>
    <xf numFmtId="9" fontId="52" fillId="0" borderId="24" xfId="0" applyNumberFormat="1" applyFont="1" applyBorder="1"/>
    <xf numFmtId="0" fontId="13" fillId="0" borderId="9" xfId="0" applyFont="1" applyBorder="1"/>
    <xf numFmtId="0" fontId="19" fillId="6" borderId="5" xfId="0" applyFont="1" applyFill="1" applyBorder="1" applyAlignment="1">
      <alignment horizontal="center"/>
    </xf>
    <xf numFmtId="0" fontId="16" fillId="0" borderId="27" xfId="0" applyFont="1" applyBorder="1"/>
    <xf numFmtId="0" fontId="24" fillId="0" borderId="1" xfId="0" applyFont="1" applyFill="1" applyBorder="1" applyAlignment="1">
      <alignment horizontal="center"/>
    </xf>
    <xf numFmtId="0" fontId="20" fillId="5" borderId="0" xfId="0" applyFont="1" applyFill="1"/>
    <xf numFmtId="0" fontId="8" fillId="0" borderId="0" xfId="0" quotePrefix="1" applyFont="1"/>
    <xf numFmtId="0" fontId="8" fillId="0" borderId="19" xfId="0" applyFont="1" applyBorder="1" applyAlignment="1">
      <alignment horizontal="right"/>
    </xf>
    <xf numFmtId="0" fontId="8" fillId="0" borderId="18" xfId="0" applyFont="1" applyBorder="1" applyAlignment="1">
      <alignment horizontal="right"/>
    </xf>
    <xf numFmtId="0" fontId="8" fillId="3" borderId="0" xfId="0" applyFont="1" applyFill="1"/>
    <xf numFmtId="0" fontId="8" fillId="4" borderId="17" xfId="0" applyFont="1" applyFill="1" applyBorder="1"/>
    <xf numFmtId="0" fontId="8" fillId="4" borderId="16" xfId="0" applyFont="1" applyFill="1" applyBorder="1"/>
    <xf numFmtId="0" fontId="8" fillId="4" borderId="27" xfId="0" applyFont="1" applyFill="1" applyBorder="1"/>
    <xf numFmtId="0" fontId="8" fillId="4" borderId="0" xfId="0" applyFont="1" applyFill="1"/>
    <xf numFmtId="0" fontId="8" fillId="4" borderId="18" xfId="0" applyFont="1" applyFill="1" applyBorder="1"/>
    <xf numFmtId="0" fontId="8" fillId="4" borderId="5" xfId="0" applyFont="1" applyFill="1" applyBorder="1"/>
    <xf numFmtId="0" fontId="8" fillId="4" borderId="4" xfId="0" applyFont="1" applyFill="1" applyBorder="1"/>
    <xf numFmtId="0" fontId="8" fillId="4" borderId="24" xfId="0" applyFont="1" applyFill="1" applyBorder="1"/>
    <xf numFmtId="0" fontId="55" fillId="5" borderId="0" xfId="0" applyFont="1" applyFill="1"/>
    <xf numFmtId="14" fontId="8" fillId="3" borderId="0" xfId="0" applyNumberFormat="1" applyFont="1" applyFill="1"/>
    <xf numFmtId="165" fontId="8" fillId="3" borderId="0" xfId="0" applyNumberFormat="1" applyFont="1" applyFill="1"/>
    <xf numFmtId="0" fontId="8" fillId="3" borderId="0" xfId="0" quotePrefix="1" applyFont="1" applyFill="1"/>
    <xf numFmtId="0" fontId="16" fillId="0" borderId="0" xfId="0" applyFont="1" applyBorder="1"/>
    <xf numFmtId="0" fontId="0" fillId="0" borderId="16" xfId="0" applyBorder="1"/>
    <xf numFmtId="0" fontId="43" fillId="0" borderId="24" xfId="0" applyFont="1" applyFill="1" applyBorder="1" applyAlignment="1">
      <alignment horizontal="left"/>
    </xf>
  </cellXfs>
  <cellStyles count="7">
    <cellStyle name="Comma" xfId="5" builtinId="3"/>
    <cellStyle name="Followed Hyperlink" xfId="2" builtinId="9" hidden="1"/>
    <cellStyle name="Followed Hyperlink" xfId="4" builtinId="9" hidden="1"/>
    <cellStyle name="Hyperlink" xfId="1" builtinId="8" hidden="1"/>
    <cellStyle name="Hyperlink" xfId="3" builtinId="8" hidden="1"/>
    <cellStyle name="Normal" xfId="0" builtinId="0"/>
    <cellStyle name="Percent" xfId="6" builtinId="5"/>
  </cellStyles>
  <dxfs count="0"/>
  <tableStyles count="0" defaultTableStyle="TableStyleMedium9" defaultPivotStyle="PivotStyleMedium4"/>
  <colors>
    <mruColors>
      <color rgb="FF0000C8"/>
      <color rgb="FFE20000"/>
      <color rgb="FF0000FF"/>
      <color rgb="FFB2B2B2"/>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581025</xdr:colOff>
      <xdr:row>103</xdr:row>
      <xdr:rowOff>152400</xdr:rowOff>
    </xdr:from>
    <xdr:to>
      <xdr:col>2</xdr:col>
      <xdr:colOff>638175</xdr:colOff>
      <xdr:row>108</xdr:row>
      <xdr:rowOff>66675</xdr:rowOff>
    </xdr:to>
    <xdr:sp macro="" textlink="">
      <xdr:nvSpPr>
        <xdr:cNvPr id="2" name="Down Arrow 1"/>
        <xdr:cNvSpPr/>
      </xdr:nvSpPr>
      <xdr:spPr>
        <a:xfrm>
          <a:off x="1266825" y="19478625"/>
          <a:ext cx="742950" cy="866775"/>
        </a:xfrm>
        <a:prstGeom prst="downArrow">
          <a:avLst/>
        </a:prstGeom>
        <a:solidFill>
          <a:schemeClr val="tx1">
            <a:lumMod val="50000"/>
            <a:lumOff val="50000"/>
          </a:schemeClr>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19050</xdr:colOff>
      <xdr:row>6</xdr:row>
      <xdr:rowOff>2576</xdr:rowOff>
    </xdr:from>
    <xdr:to>
      <xdr:col>19</xdr:col>
      <xdr:colOff>828658</xdr:colOff>
      <xdr:row>10</xdr:row>
      <xdr:rowOff>9525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078200" y="2059976"/>
          <a:ext cx="809608" cy="740374"/>
        </a:xfrm>
        <a:prstGeom prst="rect">
          <a:avLst/>
        </a:prstGeom>
      </xdr:spPr>
    </xdr:pic>
    <xdr:clientData/>
  </xdr:twoCellAnchor>
  <xdr:twoCellAnchor>
    <xdr:from>
      <xdr:col>5</xdr:col>
      <xdr:colOff>76200</xdr:colOff>
      <xdr:row>25</xdr:row>
      <xdr:rowOff>0</xdr:rowOff>
    </xdr:from>
    <xdr:to>
      <xdr:col>5</xdr:col>
      <xdr:colOff>781050</xdr:colOff>
      <xdr:row>25</xdr:row>
      <xdr:rowOff>190500</xdr:rowOff>
    </xdr:to>
    <xdr:sp macro="" textlink="">
      <xdr:nvSpPr>
        <xdr:cNvPr id="3" name="Down Arrow 2"/>
        <xdr:cNvSpPr/>
      </xdr:nvSpPr>
      <xdr:spPr>
        <a:xfrm>
          <a:off x="4486275" y="4848225"/>
          <a:ext cx="704850" cy="190500"/>
        </a:xfrm>
        <a:prstGeom prst="downArrow">
          <a:avLst/>
        </a:prstGeom>
        <a:solidFill>
          <a:schemeClr val="accent6">
            <a:lumMod val="20000"/>
            <a:lumOff val="80000"/>
          </a:schemeClr>
        </a:solidFill>
        <a:ln>
          <a:solidFill>
            <a:sysClr val="windowText" lastClr="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19050</xdr:colOff>
      <xdr:row>24</xdr:row>
      <xdr:rowOff>200024</xdr:rowOff>
    </xdr:from>
    <xdr:to>
      <xdr:col>9</xdr:col>
      <xdr:colOff>723900</xdr:colOff>
      <xdr:row>25</xdr:row>
      <xdr:rowOff>200024</xdr:rowOff>
    </xdr:to>
    <xdr:sp macro="" textlink="">
      <xdr:nvSpPr>
        <xdr:cNvPr id="4" name="Down Arrow 3"/>
        <xdr:cNvSpPr/>
      </xdr:nvSpPr>
      <xdr:spPr>
        <a:xfrm>
          <a:off x="7839075" y="4848224"/>
          <a:ext cx="704850" cy="200025"/>
        </a:xfrm>
        <a:prstGeom prst="downArrow">
          <a:avLst/>
        </a:prstGeom>
        <a:solidFill>
          <a:schemeClr val="bg1">
            <a:lumMod val="95000"/>
          </a:schemeClr>
        </a:solidFill>
        <a:ln>
          <a:solidFill>
            <a:sysClr val="windowText" lastClr="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104775</xdr:colOff>
      <xdr:row>25</xdr:row>
      <xdr:rowOff>0</xdr:rowOff>
    </xdr:from>
    <xdr:to>
      <xdr:col>11</xdr:col>
      <xdr:colOff>809625</xdr:colOff>
      <xdr:row>26</xdr:row>
      <xdr:rowOff>0</xdr:rowOff>
    </xdr:to>
    <xdr:sp macro="" textlink="">
      <xdr:nvSpPr>
        <xdr:cNvPr id="5" name="Down Arrow 4"/>
        <xdr:cNvSpPr/>
      </xdr:nvSpPr>
      <xdr:spPr>
        <a:xfrm>
          <a:off x="9582150" y="4848225"/>
          <a:ext cx="704850" cy="200025"/>
        </a:xfrm>
        <a:prstGeom prst="downArrow">
          <a:avLst/>
        </a:prstGeom>
        <a:solidFill>
          <a:schemeClr val="accent3">
            <a:lumMod val="20000"/>
            <a:lumOff val="80000"/>
          </a:schemeClr>
        </a:solidFill>
        <a:ln>
          <a:solidFill>
            <a:sysClr val="windowText" lastClr="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38099</xdr:colOff>
      <xdr:row>181</xdr:row>
      <xdr:rowOff>104775</xdr:rowOff>
    </xdr:from>
    <xdr:to>
      <xdr:col>19</xdr:col>
      <xdr:colOff>723899</xdr:colOff>
      <xdr:row>189</xdr:row>
      <xdr:rowOff>104775</xdr:rowOff>
    </xdr:to>
    <xdr:sp macro="" textlink="">
      <xdr:nvSpPr>
        <xdr:cNvPr id="7" name="TextBox 6"/>
        <xdr:cNvSpPr txBox="1"/>
      </xdr:nvSpPr>
      <xdr:spPr>
        <a:xfrm>
          <a:off x="13477874" y="29156025"/>
          <a:ext cx="3209925" cy="16383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regarding possible overall State tax on total:</a:t>
          </a:r>
        </a:p>
        <a:p>
          <a:r>
            <a:rPr lang="en-US" sz="1100"/>
            <a:t>Rarely, a state may require an overall State</a:t>
          </a:r>
          <a:r>
            <a:rPr lang="en-US" sz="1100" baseline="0"/>
            <a:t> tax on top of the total amount (including profit).</a:t>
          </a:r>
        </a:p>
        <a:p>
          <a:r>
            <a:rPr lang="en-US" sz="1100" baseline="0"/>
            <a:t>To date, only the State of Washington has been discovered to have this policy.  If you are a GC bidding this project and you are aware that the State of this project Does have such a tax, immediately notify the Architect so that this form can be adjusted to accommmodate this.</a:t>
          </a:r>
          <a:endParaRPr lang="en-US" sz="1100"/>
        </a:p>
      </xdr:txBody>
    </xdr:sp>
    <xdr:clientData/>
  </xdr:twoCellAnchor>
  <xdr:twoCellAnchor>
    <xdr:from>
      <xdr:col>16</xdr:col>
      <xdr:colOff>466725</xdr:colOff>
      <xdr:row>1</xdr:row>
      <xdr:rowOff>9525</xdr:rowOff>
    </xdr:from>
    <xdr:to>
      <xdr:col>17</xdr:col>
      <xdr:colOff>438151</xdr:colOff>
      <xdr:row>1</xdr:row>
      <xdr:rowOff>395289</xdr:rowOff>
    </xdr:to>
    <xdr:sp macro="" textlink="">
      <xdr:nvSpPr>
        <xdr:cNvPr id="8" name="Down Arrow 7"/>
        <xdr:cNvSpPr/>
      </xdr:nvSpPr>
      <xdr:spPr>
        <a:xfrm rot="5400000">
          <a:off x="15366206" y="892969"/>
          <a:ext cx="385764" cy="809626"/>
        </a:xfrm>
        <a:prstGeom prst="downArrow">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9526</xdr:colOff>
      <xdr:row>0</xdr:row>
      <xdr:rowOff>419100</xdr:rowOff>
    </xdr:from>
    <xdr:to>
      <xdr:col>19</xdr:col>
      <xdr:colOff>762001</xdr:colOff>
      <xdr:row>5</xdr:row>
      <xdr:rowOff>19050</xdr:rowOff>
    </xdr:to>
    <xdr:sp macro="" textlink="">
      <xdr:nvSpPr>
        <xdr:cNvPr id="9" name="TextBox 8"/>
        <xdr:cNvSpPr txBox="1"/>
      </xdr:nvSpPr>
      <xdr:spPr>
        <a:xfrm>
          <a:off x="16021051" y="419100"/>
          <a:ext cx="838200" cy="1724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Arial" panose="020B0604020202020204" pitchFamily="34" charset="0"/>
              <a:cs typeface="Arial" panose="020B0604020202020204" pitchFamily="34" charset="0"/>
            </a:rPr>
            <a:t>This</a:t>
          </a:r>
          <a:r>
            <a:rPr lang="en-US" sz="1100" baseline="0">
              <a:solidFill>
                <a:schemeClr val="bg1"/>
              </a:solidFill>
              <a:latin typeface="Arial" panose="020B0604020202020204" pitchFamily="34" charset="0"/>
              <a:cs typeface="Arial" panose="020B0604020202020204" pitchFamily="34" charset="0"/>
            </a:rPr>
            <a:t> form is intended for these 4 integrated uses by the General Contractor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309562</xdr:colOff>
      <xdr:row>1</xdr:row>
      <xdr:rowOff>28574</xdr:rowOff>
    </xdr:from>
    <xdr:to>
      <xdr:col>4</xdr:col>
      <xdr:colOff>571499</xdr:colOff>
      <xdr:row>1</xdr:row>
      <xdr:rowOff>404811</xdr:rowOff>
    </xdr:to>
    <xdr:sp macro="" textlink="">
      <xdr:nvSpPr>
        <xdr:cNvPr id="10" name="Down Arrow 9"/>
        <xdr:cNvSpPr/>
      </xdr:nvSpPr>
      <xdr:spPr>
        <a:xfrm rot="16200000">
          <a:off x="3376612" y="1181099"/>
          <a:ext cx="376237" cy="261937"/>
        </a:xfrm>
        <a:prstGeom prst="downArrow">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561975</xdr:colOff>
      <xdr:row>1</xdr:row>
      <xdr:rowOff>19050</xdr:rowOff>
    </xdr:from>
    <xdr:to>
      <xdr:col>8</xdr:col>
      <xdr:colOff>823912</xdr:colOff>
      <xdr:row>1</xdr:row>
      <xdr:rowOff>395287</xdr:rowOff>
    </xdr:to>
    <xdr:sp macro="" textlink="">
      <xdr:nvSpPr>
        <xdr:cNvPr id="11" name="Down Arrow 10"/>
        <xdr:cNvSpPr/>
      </xdr:nvSpPr>
      <xdr:spPr>
        <a:xfrm rot="16200000">
          <a:off x="7553325" y="1171575"/>
          <a:ext cx="376237" cy="261937"/>
        </a:xfrm>
        <a:prstGeom prst="downArrow">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466725</xdr:colOff>
      <xdr:row>1</xdr:row>
      <xdr:rowOff>19050</xdr:rowOff>
    </xdr:from>
    <xdr:to>
      <xdr:col>13</xdr:col>
      <xdr:colOff>728662</xdr:colOff>
      <xdr:row>1</xdr:row>
      <xdr:rowOff>395287</xdr:rowOff>
    </xdr:to>
    <xdr:sp macro="" textlink="">
      <xdr:nvSpPr>
        <xdr:cNvPr id="13" name="Down Arrow 12"/>
        <xdr:cNvSpPr/>
      </xdr:nvSpPr>
      <xdr:spPr>
        <a:xfrm rot="16200000">
          <a:off x="11934825" y="1171575"/>
          <a:ext cx="376237" cy="261937"/>
        </a:xfrm>
        <a:prstGeom prst="downArrow">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1123950</xdr:colOff>
      <xdr:row>0</xdr:row>
      <xdr:rowOff>180975</xdr:rowOff>
    </xdr:from>
    <xdr:to>
      <xdr:col>5</xdr:col>
      <xdr:colOff>609600</xdr:colOff>
      <xdr:row>0</xdr:row>
      <xdr:rowOff>828675</xdr:rowOff>
    </xdr:to>
    <xdr:sp macro="" textlink="">
      <xdr:nvSpPr>
        <xdr:cNvPr id="12" name="TextBox 11"/>
        <xdr:cNvSpPr txBox="1"/>
      </xdr:nvSpPr>
      <xdr:spPr>
        <a:xfrm>
          <a:off x="4248150" y="180975"/>
          <a:ext cx="8382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solidFill>
                <a:schemeClr val="bg1">
                  <a:lumMod val="75000"/>
                </a:schemeClr>
              </a:solidFill>
              <a:latin typeface="Arial" panose="020B0604020202020204" pitchFamily="34" charset="0"/>
              <a:cs typeface="Arial" panose="020B0604020202020204" pitchFamily="34" charset="0"/>
            </a:rPr>
            <a:t>TM</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03"/>
  <sheetViews>
    <sheetView tabSelected="1" workbookViewId="0">
      <selection activeCell="N18" sqref="N18"/>
    </sheetView>
  </sheetViews>
  <sheetFormatPr defaultRowHeight="15"/>
  <cols>
    <col min="1" max="3" width="9" style="1"/>
    <col min="4" max="4" width="9.5" style="1" bestFit="1" customWidth="1"/>
    <col min="5" max="5" width="9" style="1"/>
    <col min="6" max="6" width="10.125" style="1" bestFit="1" customWidth="1"/>
    <col min="7" max="7" width="10" style="1" bestFit="1" customWidth="1"/>
    <col min="8" max="8" width="14" style="1" customWidth="1"/>
    <col min="9" max="16384" width="9" style="1"/>
  </cols>
  <sheetData>
    <row r="2" spans="2:13" ht="15.75">
      <c r="B2" s="248" t="s">
        <v>194</v>
      </c>
      <c r="C2" s="45"/>
      <c r="D2" s="45"/>
      <c r="E2" s="45"/>
      <c r="F2" s="45"/>
      <c r="G2" s="45"/>
      <c r="H2" s="45"/>
      <c r="I2" s="45"/>
      <c r="J2" s="45"/>
      <c r="K2" s="45"/>
      <c r="L2" s="45"/>
      <c r="M2" s="45"/>
    </row>
    <row r="4" spans="2:13">
      <c r="B4" s="1" t="s">
        <v>195</v>
      </c>
    </row>
    <row r="5" spans="2:13" ht="15.75">
      <c r="B5" s="8" t="s">
        <v>196</v>
      </c>
    </row>
    <row r="6" spans="2:13" ht="15.75">
      <c r="B6" s="8" t="s">
        <v>197</v>
      </c>
    </row>
    <row r="7" spans="2:13">
      <c r="B7" s="1" t="s">
        <v>210</v>
      </c>
    </row>
    <row r="8" spans="2:13">
      <c r="B8" s="1" t="s">
        <v>211</v>
      </c>
    </row>
    <row r="9" spans="2:13">
      <c r="B9" s="1" t="s">
        <v>212</v>
      </c>
    </row>
    <row r="10" spans="2:13">
      <c r="B10" s="1" t="s">
        <v>213</v>
      </c>
    </row>
    <row r="11" spans="2:13">
      <c r="B11" s="1" t="s">
        <v>235</v>
      </c>
    </row>
    <row r="12" spans="2:13">
      <c r="B12" s="1" t="s">
        <v>236</v>
      </c>
    </row>
    <row r="13" spans="2:13">
      <c r="B13" s="1" t="s">
        <v>237</v>
      </c>
    </row>
    <row r="15" spans="2:13">
      <c r="B15" s="1" t="s">
        <v>193</v>
      </c>
    </row>
    <row r="16" spans="2:13">
      <c r="B16" s="1" t="s">
        <v>198</v>
      </c>
    </row>
    <row r="17" spans="2:11" ht="7.5" customHeight="1"/>
    <row r="18" spans="2:11">
      <c r="B18" s="1" t="s">
        <v>199</v>
      </c>
      <c r="D18" s="252" t="s">
        <v>293</v>
      </c>
      <c r="E18" s="252"/>
      <c r="F18" s="252"/>
      <c r="G18" s="252"/>
      <c r="H18" s="252"/>
      <c r="I18" s="252"/>
      <c r="K18" s="1" t="s">
        <v>239</v>
      </c>
    </row>
    <row r="19" spans="2:11">
      <c r="D19" s="252" t="s">
        <v>294</v>
      </c>
      <c r="E19" s="252"/>
      <c r="F19" s="252"/>
      <c r="G19" s="252"/>
      <c r="H19" s="252"/>
      <c r="I19" s="252"/>
      <c r="K19" s="1" t="s">
        <v>240</v>
      </c>
    </row>
    <row r="20" spans="2:11">
      <c r="D20" s="252"/>
      <c r="E20" s="252"/>
      <c r="F20" s="252"/>
      <c r="G20" s="252"/>
      <c r="H20" s="252"/>
      <c r="I20" s="252"/>
      <c r="K20" s="1" t="s">
        <v>241</v>
      </c>
    </row>
    <row r="21" spans="2:11">
      <c r="B21" s="1" t="s">
        <v>182</v>
      </c>
      <c r="D21" s="252" t="s">
        <v>295</v>
      </c>
      <c r="E21" s="252"/>
      <c r="F21" s="252"/>
      <c r="G21" s="252"/>
      <c r="H21" s="252"/>
      <c r="I21" s="252"/>
      <c r="K21" s="1" t="s">
        <v>242</v>
      </c>
    </row>
    <row r="22" spans="2:11">
      <c r="D22" s="252" t="s">
        <v>296</v>
      </c>
      <c r="E22" s="252"/>
      <c r="F22" s="252"/>
      <c r="G22" s="252"/>
      <c r="H22" s="252"/>
      <c r="I22" s="252"/>
      <c r="K22" s="1" t="s">
        <v>243</v>
      </c>
    </row>
    <row r="23" spans="2:11">
      <c r="D23" s="252" t="s">
        <v>297</v>
      </c>
      <c r="E23" s="252"/>
      <c r="F23" s="252"/>
      <c r="G23" s="252"/>
      <c r="H23" s="252"/>
      <c r="I23" s="252"/>
      <c r="K23" s="1" t="s">
        <v>244</v>
      </c>
    </row>
    <row r="24" spans="2:11">
      <c r="D24" s="252" t="s">
        <v>183</v>
      </c>
      <c r="E24" s="252"/>
      <c r="F24" s="252"/>
      <c r="G24" s="252"/>
      <c r="H24" s="252"/>
      <c r="I24" s="252"/>
    </row>
    <row r="25" spans="2:11">
      <c r="D25" s="252"/>
      <c r="E25" s="252"/>
      <c r="F25" s="252"/>
      <c r="G25" s="252"/>
      <c r="H25" s="252"/>
      <c r="I25" s="252"/>
    </row>
    <row r="26" spans="2:11">
      <c r="D26" s="263"/>
      <c r="E26" s="264" t="s">
        <v>258</v>
      </c>
      <c r="F26" s="263"/>
      <c r="G26" s="264" t="s">
        <v>259</v>
      </c>
      <c r="H26" s="252"/>
      <c r="I26" s="264" t="s">
        <v>298</v>
      </c>
    </row>
    <row r="27" spans="2:11" ht="5.25" customHeight="1"/>
    <row r="28" spans="2:11" ht="6.75" customHeight="1"/>
    <row r="29" spans="2:11">
      <c r="B29" s="1" t="s">
        <v>214</v>
      </c>
      <c r="C29" s="253"/>
      <c r="D29" s="254"/>
      <c r="E29" s="254"/>
      <c r="F29" s="254"/>
      <c r="G29" s="254"/>
      <c r="H29" s="254"/>
      <c r="I29" s="255"/>
      <c r="J29" s="249" t="s">
        <v>215</v>
      </c>
      <c r="K29" s="1" t="s">
        <v>247</v>
      </c>
    </row>
    <row r="30" spans="2:11">
      <c r="C30" s="11"/>
      <c r="D30" s="11" t="s">
        <v>245</v>
      </c>
      <c r="E30" s="11"/>
      <c r="F30" s="11"/>
      <c r="G30" s="11"/>
      <c r="H30" s="11"/>
      <c r="I30" s="11"/>
      <c r="K30" s="1" t="s">
        <v>248</v>
      </c>
    </row>
    <row r="31" spans="2:11">
      <c r="K31" s="1" t="s">
        <v>242</v>
      </c>
    </row>
    <row r="32" spans="2:11">
      <c r="B32" s="1" t="s">
        <v>216</v>
      </c>
      <c r="K32" s="1" t="s">
        <v>249</v>
      </c>
    </row>
    <row r="33" spans="2:11">
      <c r="C33" s="253"/>
      <c r="D33" s="254"/>
      <c r="E33" s="254"/>
      <c r="F33" s="254"/>
      <c r="G33" s="254"/>
      <c r="H33" s="254"/>
      <c r="I33" s="255"/>
      <c r="K33" s="1" t="s">
        <v>250</v>
      </c>
    </row>
    <row r="34" spans="2:11">
      <c r="C34" s="1" t="s">
        <v>246</v>
      </c>
      <c r="K34" s="1" t="s">
        <v>251</v>
      </c>
    </row>
    <row r="36" spans="2:11">
      <c r="B36" s="1" t="s">
        <v>200</v>
      </c>
    </row>
    <row r="37" spans="2:11">
      <c r="C37" s="256"/>
      <c r="D37" s="256"/>
      <c r="E37" s="256"/>
      <c r="F37" s="256"/>
      <c r="G37" s="256"/>
      <c r="H37" s="256"/>
      <c r="I37" s="256"/>
    </row>
    <row r="38" spans="2:11">
      <c r="C38" s="256"/>
      <c r="D38" s="256"/>
      <c r="E38" s="256"/>
      <c r="F38" s="256"/>
      <c r="G38" s="256"/>
      <c r="H38" s="256"/>
      <c r="I38" s="256"/>
    </row>
    <row r="39" spans="2:11">
      <c r="C39" s="256"/>
      <c r="D39" s="256"/>
      <c r="E39" s="256"/>
      <c r="F39" s="256"/>
      <c r="G39" s="256"/>
      <c r="H39" s="256"/>
      <c r="I39" s="256"/>
    </row>
    <row r="40" spans="2:11">
      <c r="C40" s="256"/>
      <c r="D40" s="256"/>
      <c r="E40" s="256"/>
      <c r="F40" s="256"/>
      <c r="G40" s="256"/>
      <c r="H40" s="256"/>
      <c r="I40" s="256"/>
    </row>
    <row r="41" spans="2:11">
      <c r="C41" s="256"/>
      <c r="D41" s="256"/>
      <c r="E41" s="256"/>
      <c r="F41" s="256"/>
      <c r="G41" s="256"/>
      <c r="H41" s="256"/>
      <c r="I41" s="256"/>
    </row>
    <row r="42" spans="2:11">
      <c r="B42" s="1" t="s">
        <v>201</v>
      </c>
    </row>
    <row r="43" spans="2:11">
      <c r="C43" s="256"/>
      <c r="D43" s="256"/>
      <c r="E43" s="256"/>
      <c r="F43" s="256"/>
      <c r="G43" s="256"/>
      <c r="H43" s="256"/>
      <c r="I43" s="256"/>
    </row>
    <row r="44" spans="2:11">
      <c r="C44" s="256"/>
      <c r="D44" s="256"/>
      <c r="E44" s="256"/>
      <c r="F44" s="256"/>
      <c r="G44" s="256"/>
      <c r="H44" s="256"/>
      <c r="I44" s="256"/>
    </row>
    <row r="45" spans="2:11">
      <c r="C45" s="256"/>
      <c r="D45" s="256"/>
      <c r="E45" s="256"/>
      <c r="F45" s="256"/>
      <c r="G45" s="256"/>
      <c r="H45" s="256"/>
      <c r="I45" s="256"/>
    </row>
    <row r="46" spans="2:11">
      <c r="C46" s="256"/>
      <c r="D46" s="256"/>
      <c r="E46" s="256"/>
      <c r="F46" s="256"/>
      <c r="G46" s="256"/>
      <c r="H46" s="256"/>
      <c r="I46" s="256"/>
    </row>
    <row r="47" spans="2:11">
      <c r="C47" s="256"/>
      <c r="D47" s="256"/>
      <c r="E47" s="256"/>
      <c r="F47" s="256"/>
      <c r="G47" s="256"/>
      <c r="H47" s="256"/>
      <c r="I47" s="256"/>
    </row>
    <row r="48" spans="2:11">
      <c r="B48" s="1" t="s">
        <v>202</v>
      </c>
      <c r="D48" s="256"/>
      <c r="E48" s="256"/>
      <c r="F48" s="256"/>
      <c r="G48" s="256"/>
      <c r="H48" s="256"/>
      <c r="I48" s="256"/>
    </row>
    <row r="49" spans="2:10">
      <c r="B49" s="1" t="s">
        <v>203</v>
      </c>
      <c r="D49" s="256"/>
      <c r="E49" s="256"/>
      <c r="F49" s="256"/>
      <c r="G49" s="256"/>
      <c r="H49" s="256"/>
      <c r="I49" s="256"/>
    </row>
    <row r="50" spans="2:10">
      <c r="B50" s="1" t="s">
        <v>204</v>
      </c>
      <c r="D50" s="256"/>
      <c r="E50" s="256"/>
      <c r="F50" s="256"/>
      <c r="G50" s="256"/>
      <c r="H50" s="256"/>
      <c r="I50" s="256"/>
    </row>
    <row r="51" spans="2:10">
      <c r="B51" s="1" t="s">
        <v>205</v>
      </c>
      <c r="D51" s="256"/>
      <c r="E51" s="256"/>
      <c r="F51" s="256"/>
      <c r="G51" s="256"/>
      <c r="H51" s="256"/>
      <c r="I51" s="256"/>
    </row>
    <row r="52" spans="2:10">
      <c r="B52" s="1" t="s">
        <v>206</v>
      </c>
      <c r="D52" s="256"/>
      <c r="E52" s="256"/>
      <c r="F52" s="256"/>
      <c r="G52" s="256"/>
      <c r="H52" s="256"/>
      <c r="I52" s="256"/>
    </row>
    <row r="53" spans="2:10">
      <c r="B53" s="1" t="s">
        <v>207</v>
      </c>
      <c r="D53" s="256"/>
      <c r="E53" s="256"/>
      <c r="F53" s="256"/>
      <c r="G53" s="256"/>
      <c r="H53" s="256"/>
      <c r="I53" s="256"/>
    </row>
    <row r="55" spans="2:10">
      <c r="B55" s="1" t="s">
        <v>208</v>
      </c>
    </row>
    <row r="56" spans="2:10">
      <c r="B56" s="1" t="s">
        <v>209</v>
      </c>
    </row>
    <row r="58" spans="2:10">
      <c r="B58" s="1" t="s">
        <v>184</v>
      </c>
      <c r="D58" s="252" t="s">
        <v>299</v>
      </c>
      <c r="E58" s="252"/>
      <c r="F58" s="252"/>
      <c r="G58" s="252"/>
      <c r="H58" s="252"/>
      <c r="I58" s="252"/>
    </row>
    <row r="59" spans="2:10">
      <c r="D59" s="252"/>
      <c r="E59" s="252"/>
      <c r="F59" s="252"/>
      <c r="G59" s="252"/>
      <c r="H59" s="252"/>
      <c r="I59" s="252"/>
    </row>
    <row r="61" spans="2:10">
      <c r="G61" s="250" t="s">
        <v>217</v>
      </c>
      <c r="H61" s="251" t="s">
        <v>218</v>
      </c>
      <c r="J61" s="1" t="s">
        <v>262</v>
      </c>
    </row>
    <row r="62" spans="2:10">
      <c r="B62" s="1" t="s">
        <v>185</v>
      </c>
      <c r="G62" s="96">
        <v>1</v>
      </c>
      <c r="H62" s="257"/>
      <c r="J62" s="1" t="s">
        <v>220</v>
      </c>
    </row>
    <row r="63" spans="2:10">
      <c r="G63" s="2">
        <v>2</v>
      </c>
      <c r="H63" s="258"/>
      <c r="J63" s="1" t="s">
        <v>221</v>
      </c>
    </row>
    <row r="64" spans="2:10">
      <c r="B64" s="1" t="s">
        <v>219</v>
      </c>
      <c r="G64" s="2">
        <v>3</v>
      </c>
      <c r="H64" s="258"/>
      <c r="J64" s="1" t="s">
        <v>238</v>
      </c>
    </row>
    <row r="65" spans="2:9">
      <c r="G65" s="2">
        <v>4</v>
      </c>
      <c r="H65" s="258"/>
    </row>
    <row r="66" spans="2:9">
      <c r="G66" s="2">
        <v>5</v>
      </c>
      <c r="H66" s="258"/>
    </row>
    <row r="67" spans="2:9">
      <c r="G67" s="2">
        <v>6</v>
      </c>
      <c r="H67" s="258"/>
    </row>
    <row r="68" spans="2:9">
      <c r="G68" s="2">
        <v>7</v>
      </c>
      <c r="H68" s="258"/>
    </row>
    <row r="69" spans="2:9">
      <c r="G69" s="10">
        <v>8</v>
      </c>
      <c r="H69" s="259"/>
    </row>
    <row r="71" spans="2:9">
      <c r="B71" s="1" t="s">
        <v>252</v>
      </c>
      <c r="D71" s="252" t="s">
        <v>300</v>
      </c>
      <c r="E71" s="252"/>
      <c r="F71" s="252"/>
      <c r="G71" s="252"/>
      <c r="H71" s="252"/>
      <c r="I71" s="252"/>
    </row>
    <row r="73" spans="2:9">
      <c r="B73" s="1" t="s">
        <v>186</v>
      </c>
      <c r="G73" s="262" t="s">
        <v>301</v>
      </c>
      <c r="H73" s="252"/>
      <c r="I73" s="252"/>
    </row>
    <row r="75" spans="2:9">
      <c r="B75" s="1" t="s">
        <v>187</v>
      </c>
      <c r="G75" s="262" t="s">
        <v>301</v>
      </c>
      <c r="H75" s="252"/>
      <c r="I75" s="252"/>
    </row>
    <row r="77" spans="2:9">
      <c r="B77" s="1" t="s">
        <v>222</v>
      </c>
    </row>
    <row r="78" spans="2:9">
      <c r="B78" s="1" t="s">
        <v>223</v>
      </c>
    </row>
    <row r="79" spans="2:9">
      <c r="B79" s="1" t="s">
        <v>224</v>
      </c>
    </row>
    <row r="80" spans="2:9">
      <c r="B80" s="1" t="s">
        <v>225</v>
      </c>
    </row>
    <row r="81" spans="2:12">
      <c r="B81" s="1" t="s">
        <v>226</v>
      </c>
    </row>
    <row r="82" spans="2:12">
      <c r="B82" s="1" t="s">
        <v>227</v>
      </c>
    </row>
    <row r="83" spans="2:12">
      <c r="B83" s="1" t="s">
        <v>228</v>
      </c>
    </row>
    <row r="84" spans="2:12">
      <c r="B84" s="1" t="s">
        <v>229</v>
      </c>
    </row>
    <row r="85" spans="2:12">
      <c r="B85" s="1" t="s">
        <v>188</v>
      </c>
    </row>
    <row r="87" spans="2:12">
      <c r="B87" s="1" t="s">
        <v>230</v>
      </c>
    </row>
    <row r="88" spans="2:12">
      <c r="B88" s="9"/>
      <c r="C88" s="9"/>
      <c r="D88" s="9"/>
      <c r="E88" s="9"/>
      <c r="F88" s="9"/>
      <c r="G88" s="9"/>
      <c r="H88" s="9"/>
      <c r="I88" s="9"/>
      <c r="J88" s="9"/>
      <c r="K88" s="9"/>
    </row>
    <row r="90" spans="2:12">
      <c r="B90" s="1" t="s">
        <v>189</v>
      </c>
    </row>
    <row r="91" spans="2:12">
      <c r="B91" s="1" t="s">
        <v>190</v>
      </c>
    </row>
    <row r="92" spans="2:12">
      <c r="B92" s="1" t="s">
        <v>191</v>
      </c>
    </row>
    <row r="94" spans="2:12">
      <c r="B94" s="1" t="s">
        <v>192</v>
      </c>
    </row>
    <row r="95" spans="2:12">
      <c r="C95" s="11"/>
      <c r="D95" s="11"/>
      <c r="E95" s="11"/>
      <c r="F95" s="11"/>
      <c r="G95" s="11"/>
      <c r="H95" s="253"/>
      <c r="I95" s="254"/>
      <c r="J95" s="254"/>
      <c r="K95" s="254"/>
      <c r="L95" s="255"/>
    </row>
    <row r="97" spans="2:13">
      <c r="B97" s="1" t="s">
        <v>231</v>
      </c>
      <c r="I97" s="260"/>
      <c r="J97" s="11"/>
      <c r="K97" s="11"/>
    </row>
    <row r="99" spans="2:13">
      <c r="B99" s="1" t="s">
        <v>232</v>
      </c>
      <c r="H99" s="253"/>
      <c r="I99" s="254"/>
      <c r="J99" s="254"/>
      <c r="K99" s="254"/>
      <c r="L99" s="255"/>
    </row>
    <row r="101" spans="2:13">
      <c r="B101" s="1" t="s">
        <v>233</v>
      </c>
      <c r="H101" s="253"/>
      <c r="I101" s="254"/>
      <c r="J101" s="254"/>
      <c r="K101" s="254"/>
      <c r="L101" s="255"/>
    </row>
    <row r="102" spans="2:13">
      <c r="B102" s="9"/>
      <c r="C102" s="9"/>
      <c r="D102" s="9"/>
      <c r="E102" s="9"/>
      <c r="F102" s="9"/>
      <c r="G102" s="9"/>
      <c r="H102" s="9"/>
      <c r="I102" s="9"/>
      <c r="J102" s="9"/>
      <c r="K102" s="9"/>
      <c r="L102" s="9"/>
      <c r="M102" s="9"/>
    </row>
    <row r="103" spans="2:13">
      <c r="B103" s="45"/>
      <c r="C103" s="45" t="s">
        <v>234</v>
      </c>
      <c r="D103" s="45"/>
      <c r="E103" s="45"/>
      <c r="F103" s="45"/>
      <c r="G103" s="45"/>
      <c r="H103" s="45"/>
      <c r="I103" s="45"/>
      <c r="J103" s="45"/>
      <c r="K103" s="45"/>
      <c r="L103" s="45"/>
      <c r="M103" s="45"/>
    </row>
  </sheetData>
  <pageMargins left="0.25" right="0.25" top="0.75" bottom="0.75" header="0.3" footer="0.3"/>
  <pageSetup scale="81" fitToHeight="0"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3"/>
  <sheetViews>
    <sheetView showGridLines="0" zoomScaleNormal="100" zoomScalePageLayoutView="125" workbookViewId="0">
      <selection activeCell="R15" sqref="R15"/>
    </sheetView>
  </sheetViews>
  <sheetFormatPr defaultColWidth="11" defaultRowHeight="15.75"/>
  <cols>
    <col min="1" max="1" width="3.75" customWidth="1"/>
    <col min="3" max="3" width="13" customWidth="1"/>
    <col min="4" max="4" width="13.25" customWidth="1"/>
    <col min="5" max="5" width="17.75" customWidth="1"/>
    <col min="6" max="6" width="12.375" bestFit="1" customWidth="1"/>
    <col min="7" max="8" width="11.25" customWidth="1"/>
    <col min="10" max="10" width="9.875" customWidth="1"/>
    <col min="11" max="11" width="11.875" customWidth="1"/>
    <col min="12" max="12" width="13.125" customWidth="1"/>
    <col min="13" max="13" width="12.875" customWidth="1"/>
    <col min="14" max="14" width="13.5" customWidth="1"/>
    <col min="15" max="15" width="13.375" customWidth="1"/>
    <col min="16" max="16" width="14.625" customWidth="1"/>
    <col min="18" max="18" width="6.375" customWidth="1"/>
    <col min="19" max="19" width="1.125" customWidth="1"/>
  </cols>
  <sheetData>
    <row r="1" spans="1:21" s="54" customFormat="1" ht="86.25" customHeight="1">
      <c r="A1" s="46"/>
      <c r="B1" s="127" t="s">
        <v>166</v>
      </c>
      <c r="C1" s="55"/>
      <c r="D1" s="55"/>
      <c r="E1" s="55"/>
      <c r="F1" s="55"/>
      <c r="G1" s="55"/>
      <c r="H1" s="55"/>
      <c r="I1" s="55"/>
      <c r="J1" s="55"/>
      <c r="K1" s="55"/>
      <c r="L1" s="55"/>
      <c r="M1" s="55"/>
      <c r="N1" s="55"/>
      <c r="O1" s="55"/>
      <c r="P1" s="55"/>
      <c r="Q1" s="55"/>
      <c r="R1" s="45"/>
      <c r="S1" s="55"/>
      <c r="T1" s="55"/>
    </row>
    <row r="2" spans="1:21" ht="34.5" customHeight="1">
      <c r="A2" s="46"/>
      <c r="B2" s="261" t="s">
        <v>256</v>
      </c>
      <c r="C2" s="39"/>
      <c r="D2" s="40"/>
      <c r="E2" s="41"/>
      <c r="F2" s="41"/>
      <c r="G2" s="41"/>
      <c r="H2" s="42"/>
      <c r="I2" s="43"/>
      <c r="J2" s="44"/>
      <c r="K2" s="44"/>
      <c r="L2" s="44"/>
      <c r="M2" s="44"/>
      <c r="N2" s="44"/>
      <c r="O2" s="44"/>
      <c r="P2" s="44"/>
      <c r="Q2" s="44"/>
      <c r="R2" s="44"/>
      <c r="S2" s="45"/>
      <c r="T2" s="44"/>
      <c r="U2" s="1"/>
    </row>
    <row r="3" spans="1:21" ht="19.5" customHeight="1">
      <c r="A3" s="46"/>
      <c r="B3" s="53" t="s">
        <v>257</v>
      </c>
      <c r="C3" s="39"/>
      <c r="D3" s="40"/>
      <c r="E3" s="41"/>
      <c r="F3" s="41"/>
      <c r="G3" s="41"/>
      <c r="H3" s="42"/>
      <c r="I3" s="43"/>
      <c r="J3" s="44"/>
      <c r="K3" s="44"/>
      <c r="L3" s="44"/>
      <c r="M3" s="44"/>
      <c r="N3" s="44"/>
      <c r="O3" s="44"/>
      <c r="P3" s="44"/>
      <c r="Q3" s="44"/>
      <c r="R3" s="44"/>
      <c r="S3" s="45"/>
      <c r="T3" s="44"/>
      <c r="U3" s="1"/>
    </row>
    <row r="4" spans="1:21" ht="5.25" customHeight="1">
      <c r="A4" s="46"/>
      <c r="B4" s="53"/>
      <c r="C4" s="39"/>
      <c r="D4" s="40"/>
      <c r="E4" s="41"/>
      <c r="F4" s="41"/>
      <c r="G4" s="41"/>
      <c r="H4" s="42"/>
      <c r="I4" s="43"/>
      <c r="J4" s="44"/>
      <c r="K4" s="44"/>
      <c r="L4" s="44"/>
      <c r="M4" s="44"/>
      <c r="N4" s="44"/>
      <c r="O4" s="44"/>
      <c r="P4" s="44"/>
      <c r="Q4" s="44"/>
      <c r="R4" s="44"/>
      <c r="S4" s="45"/>
      <c r="T4" s="44"/>
      <c r="U4" s="1"/>
    </row>
    <row r="5" spans="1:21" ht="23.25">
      <c r="A5" s="46"/>
      <c r="B5" s="128" t="s">
        <v>165</v>
      </c>
      <c r="C5" s="130"/>
      <c r="D5" s="128" t="s">
        <v>22</v>
      </c>
      <c r="E5" s="48"/>
      <c r="F5" s="48"/>
      <c r="G5" s="48"/>
      <c r="H5" s="48"/>
      <c r="I5" s="128" t="s">
        <v>25</v>
      </c>
      <c r="J5" s="47"/>
      <c r="K5" s="45"/>
      <c r="L5" s="267">
        <v>1</v>
      </c>
      <c r="M5" s="45"/>
      <c r="N5" s="45"/>
      <c r="O5" s="45"/>
      <c r="P5" s="45"/>
      <c r="Q5" s="45"/>
      <c r="R5" s="45"/>
      <c r="S5" s="45"/>
      <c r="T5" s="45"/>
      <c r="U5" s="1"/>
    </row>
    <row r="6" spans="1:21" ht="18">
      <c r="A6" s="46"/>
      <c r="B6" s="128" t="s">
        <v>162</v>
      </c>
      <c r="C6" s="130"/>
      <c r="D6" s="128" t="s">
        <v>23</v>
      </c>
      <c r="E6" s="130"/>
      <c r="F6" s="46"/>
      <c r="G6" s="46"/>
      <c r="H6" s="46"/>
      <c r="I6" s="128" t="s">
        <v>19</v>
      </c>
      <c r="J6" s="46"/>
      <c r="K6" s="45"/>
      <c r="L6" s="126" t="s">
        <v>260</v>
      </c>
      <c r="M6" s="45"/>
      <c r="N6" s="45"/>
      <c r="O6" s="44"/>
      <c r="P6" s="44"/>
      <c r="Q6" s="45"/>
      <c r="R6" s="45"/>
      <c r="S6" s="45"/>
      <c r="T6" s="45"/>
      <c r="U6" s="1"/>
    </row>
    <row r="7" spans="1:21" ht="16.5">
      <c r="A7" s="46"/>
      <c r="B7" s="128" t="s">
        <v>163</v>
      </c>
      <c r="C7" s="130"/>
      <c r="D7" s="128" t="s">
        <v>24</v>
      </c>
      <c r="E7" s="130"/>
      <c r="F7" s="46"/>
      <c r="G7" s="46"/>
      <c r="H7" s="46"/>
      <c r="I7" s="128" t="s">
        <v>33</v>
      </c>
      <c r="J7" s="46"/>
      <c r="K7" s="45"/>
      <c r="L7" s="134">
        <f>M182</f>
        <v>0</v>
      </c>
      <c r="M7" s="45"/>
      <c r="N7" s="45"/>
      <c r="O7" s="45"/>
      <c r="P7" s="45"/>
      <c r="Q7" s="45"/>
      <c r="R7" s="131" t="s">
        <v>159</v>
      </c>
      <c r="S7" s="45"/>
      <c r="T7" s="45"/>
      <c r="U7" s="1"/>
    </row>
    <row r="8" spans="1:21" ht="16.5">
      <c r="A8" s="46"/>
      <c r="B8" s="128" t="s">
        <v>164</v>
      </c>
      <c r="C8" s="130"/>
      <c r="D8" s="128" t="s">
        <v>181</v>
      </c>
      <c r="E8" s="130"/>
      <c r="F8" s="46"/>
      <c r="G8" s="51"/>
      <c r="H8" s="51"/>
      <c r="I8" s="129" t="s">
        <v>20</v>
      </c>
      <c r="J8" s="129" t="s">
        <v>28</v>
      </c>
      <c r="K8" s="45"/>
      <c r="L8" s="45"/>
      <c r="M8" s="45"/>
      <c r="N8" s="45"/>
      <c r="O8" s="45"/>
      <c r="P8" s="45"/>
      <c r="Q8" s="45"/>
      <c r="R8" s="131" t="s">
        <v>302</v>
      </c>
      <c r="S8" s="45"/>
      <c r="T8" s="45"/>
      <c r="U8" s="1"/>
    </row>
    <row r="9" spans="1:21">
      <c r="A9" s="46"/>
      <c r="B9" s="50"/>
      <c r="C9" s="50"/>
      <c r="D9" s="51"/>
      <c r="E9" s="51"/>
      <c r="F9" s="51"/>
      <c r="G9" s="51"/>
      <c r="H9" s="51"/>
      <c r="I9" s="49"/>
      <c r="J9" s="46"/>
      <c r="K9" s="46"/>
      <c r="L9" s="46"/>
      <c r="M9" s="45"/>
      <c r="N9" s="45"/>
      <c r="O9" s="46"/>
      <c r="P9" s="46"/>
      <c r="Q9" s="46"/>
      <c r="R9" s="132" t="s">
        <v>303</v>
      </c>
      <c r="S9" s="65"/>
      <c r="T9" s="46"/>
      <c r="U9" s="1"/>
    </row>
    <row r="10" spans="1:21" ht="9" customHeight="1">
      <c r="A10" s="46"/>
      <c r="B10" s="50"/>
      <c r="C10" s="50"/>
      <c r="D10" s="51"/>
      <c r="E10" s="51"/>
      <c r="F10" s="51"/>
      <c r="G10" s="51"/>
      <c r="H10" s="51"/>
      <c r="I10" s="52"/>
      <c r="J10" s="49"/>
      <c r="K10" s="49"/>
      <c r="L10" s="46"/>
      <c r="M10" s="46"/>
      <c r="N10" s="46"/>
      <c r="O10" s="46"/>
      <c r="P10" s="46"/>
      <c r="Q10" s="46"/>
      <c r="R10" s="66"/>
      <c r="S10" s="65"/>
      <c r="T10" s="46"/>
      <c r="U10" s="1"/>
    </row>
    <row r="11" spans="1:21" s="59" customFormat="1">
      <c r="A11" s="108"/>
      <c r="B11" s="133" t="s">
        <v>26</v>
      </c>
      <c r="C11" s="72" t="s">
        <v>253</v>
      </c>
      <c r="D11" s="60"/>
      <c r="E11" s="60"/>
      <c r="F11" s="60"/>
      <c r="G11" s="60"/>
      <c r="H11" s="60"/>
      <c r="I11" s="61"/>
      <c r="J11" s="57"/>
      <c r="K11" s="57"/>
      <c r="L11" s="56"/>
      <c r="M11" s="56"/>
      <c r="N11" s="56"/>
      <c r="O11" s="56"/>
      <c r="P11" s="56"/>
      <c r="Q11" s="56"/>
      <c r="R11" s="56"/>
      <c r="S11" s="56"/>
      <c r="T11" s="67"/>
      <c r="U11" s="58"/>
    </row>
    <row r="12" spans="1:21" s="59" customFormat="1">
      <c r="A12" s="108"/>
      <c r="B12" s="133"/>
      <c r="C12" s="72" t="s">
        <v>254</v>
      </c>
      <c r="D12" s="60"/>
      <c r="E12" s="60"/>
      <c r="F12" s="60"/>
      <c r="G12" s="60"/>
      <c r="H12" s="60"/>
      <c r="I12" s="61"/>
      <c r="J12" s="57"/>
      <c r="K12" s="57"/>
      <c r="L12" s="56"/>
      <c r="M12" s="56"/>
      <c r="N12" s="56"/>
      <c r="O12" s="56"/>
      <c r="P12" s="56"/>
      <c r="Q12" s="56"/>
      <c r="R12" s="56"/>
      <c r="S12" s="56"/>
      <c r="T12" s="67"/>
      <c r="U12" s="58"/>
    </row>
    <row r="13" spans="1:21" s="59" customFormat="1">
      <c r="A13" s="108"/>
      <c r="B13" s="133"/>
      <c r="C13" s="73" t="s">
        <v>255</v>
      </c>
      <c r="D13" s="74"/>
      <c r="E13" s="74"/>
      <c r="F13" s="74"/>
      <c r="G13" s="74"/>
      <c r="H13" s="74"/>
      <c r="I13" s="75"/>
      <c r="J13" s="76"/>
      <c r="K13" s="76"/>
      <c r="L13" s="77"/>
      <c r="M13" s="77"/>
      <c r="N13" s="77"/>
      <c r="O13" s="77"/>
      <c r="P13" s="77"/>
      <c r="Q13" s="77"/>
      <c r="R13" s="77"/>
      <c r="S13" s="77"/>
      <c r="T13" s="78"/>
      <c r="U13" s="58"/>
    </row>
    <row r="14" spans="1:21" s="59" customFormat="1">
      <c r="A14" s="108"/>
      <c r="B14" s="133"/>
      <c r="C14" s="72" t="s">
        <v>167</v>
      </c>
      <c r="D14" s="60"/>
      <c r="E14" s="60"/>
      <c r="F14" s="60"/>
      <c r="G14" s="60"/>
      <c r="H14" s="60"/>
      <c r="I14" s="61"/>
      <c r="J14" s="57"/>
      <c r="K14" s="57"/>
      <c r="L14" s="56"/>
      <c r="M14" s="56"/>
      <c r="N14" s="56"/>
      <c r="O14" s="56"/>
      <c r="P14" s="56"/>
      <c r="Q14" s="56"/>
      <c r="R14" s="56"/>
      <c r="S14" s="56"/>
      <c r="T14" s="67"/>
      <c r="U14" s="58"/>
    </row>
    <row r="15" spans="1:21" s="59" customFormat="1">
      <c r="A15" s="108"/>
      <c r="B15" s="133"/>
      <c r="C15" s="72" t="s">
        <v>168</v>
      </c>
      <c r="D15" s="60"/>
      <c r="E15" s="60"/>
      <c r="F15" s="60"/>
      <c r="G15" s="60"/>
      <c r="H15" s="60"/>
      <c r="I15" s="61"/>
      <c r="J15" s="57"/>
      <c r="K15" s="57"/>
      <c r="L15" s="56"/>
      <c r="M15" s="56"/>
      <c r="N15" s="56"/>
      <c r="O15" s="56"/>
      <c r="P15" s="56"/>
      <c r="Q15" s="56"/>
      <c r="R15" s="56"/>
      <c r="S15" s="56"/>
      <c r="T15" s="67"/>
      <c r="U15" s="58"/>
    </row>
    <row r="16" spans="1:21" s="59" customFormat="1">
      <c r="A16" s="108"/>
      <c r="B16" s="83"/>
      <c r="C16" s="72" t="s">
        <v>169</v>
      </c>
      <c r="D16" s="60"/>
      <c r="E16" s="60"/>
      <c r="F16" s="60"/>
      <c r="G16" s="60"/>
      <c r="H16" s="60"/>
      <c r="I16" s="61"/>
      <c r="J16" s="57"/>
      <c r="K16" s="57"/>
      <c r="L16" s="56"/>
      <c r="M16" s="56"/>
      <c r="N16" s="56"/>
      <c r="O16" s="56"/>
      <c r="P16" s="56"/>
      <c r="Q16" s="56"/>
      <c r="R16" s="56"/>
      <c r="S16" s="56"/>
      <c r="T16" s="67"/>
      <c r="U16" s="58"/>
    </row>
    <row r="17" spans="1:22" s="59" customFormat="1">
      <c r="A17" s="108"/>
      <c r="B17" s="83"/>
      <c r="C17" s="72" t="s">
        <v>170</v>
      </c>
      <c r="D17" s="60"/>
      <c r="E17" s="60"/>
      <c r="F17" s="60"/>
      <c r="G17" s="60"/>
      <c r="H17" s="60"/>
      <c r="I17" s="61"/>
      <c r="J17" s="57"/>
      <c r="K17" s="57"/>
      <c r="L17" s="56"/>
      <c r="M17" s="56"/>
      <c r="N17" s="56"/>
      <c r="O17" s="56"/>
      <c r="P17" s="56"/>
      <c r="Q17" s="56"/>
      <c r="R17" s="56"/>
      <c r="S17" s="56"/>
      <c r="T17" s="67"/>
      <c r="U17" s="58"/>
    </row>
    <row r="18" spans="1:22" s="59" customFormat="1">
      <c r="A18" s="108"/>
      <c r="B18" s="83"/>
      <c r="C18" s="72"/>
      <c r="D18" s="60" t="s">
        <v>142</v>
      </c>
      <c r="E18" s="60"/>
      <c r="F18" s="60"/>
      <c r="G18" s="60"/>
      <c r="H18" s="60"/>
      <c r="I18" s="61"/>
      <c r="J18" s="57"/>
      <c r="K18" s="57"/>
      <c r="L18" s="56"/>
      <c r="M18" s="56"/>
      <c r="N18" s="56"/>
      <c r="O18" s="56"/>
      <c r="P18" s="56"/>
      <c r="Q18" s="56"/>
      <c r="R18" s="56"/>
      <c r="S18" s="56"/>
      <c r="T18" s="67"/>
      <c r="U18" s="58"/>
    </row>
    <row r="19" spans="1:22" s="59" customFormat="1">
      <c r="A19" s="108"/>
      <c r="B19" s="83"/>
      <c r="C19" s="72" t="s">
        <v>171</v>
      </c>
      <c r="D19" s="60"/>
      <c r="E19" s="60"/>
      <c r="F19" s="60"/>
      <c r="G19" s="60"/>
      <c r="H19" s="60"/>
      <c r="I19" s="61"/>
      <c r="J19" s="57"/>
      <c r="K19" s="57"/>
      <c r="L19" s="56"/>
      <c r="M19" s="56"/>
      <c r="N19" s="56"/>
      <c r="O19" s="56"/>
      <c r="P19" s="56"/>
      <c r="Q19" s="56"/>
      <c r="R19" s="56"/>
      <c r="S19" s="56"/>
      <c r="T19" s="67"/>
      <c r="U19" s="58"/>
    </row>
    <row r="20" spans="1:22" s="59" customFormat="1">
      <c r="A20" s="108"/>
      <c r="B20" s="83"/>
      <c r="C20" s="72" t="s">
        <v>172</v>
      </c>
      <c r="D20" s="60"/>
      <c r="E20" s="60"/>
      <c r="F20" s="60"/>
      <c r="G20" s="60"/>
      <c r="H20" s="60"/>
      <c r="I20" s="61"/>
      <c r="J20" s="57"/>
      <c r="K20" s="57"/>
      <c r="L20" s="56"/>
      <c r="M20" s="56"/>
      <c r="N20" s="56"/>
      <c r="O20" s="56"/>
      <c r="P20" s="56"/>
      <c r="Q20" s="56"/>
      <c r="R20" s="56"/>
      <c r="S20" s="56"/>
      <c r="T20" s="67"/>
      <c r="U20" s="58"/>
    </row>
    <row r="21" spans="1:22" s="59" customFormat="1">
      <c r="A21" s="108"/>
      <c r="B21" s="83"/>
      <c r="C21" s="72" t="s">
        <v>173</v>
      </c>
      <c r="D21" s="60"/>
      <c r="E21" s="60"/>
      <c r="F21" s="60"/>
      <c r="G21" s="60"/>
      <c r="H21" s="60"/>
      <c r="I21" s="61"/>
      <c r="J21" s="57"/>
      <c r="K21" s="57"/>
      <c r="L21" s="56"/>
      <c r="M21" s="56"/>
      <c r="N21" s="56"/>
      <c r="O21" s="56"/>
      <c r="P21" s="56"/>
      <c r="Q21" s="56"/>
      <c r="R21" s="56"/>
      <c r="S21" s="56"/>
      <c r="T21" s="67"/>
      <c r="U21" s="58"/>
    </row>
    <row r="22" spans="1:22" s="59" customFormat="1">
      <c r="A22" s="108"/>
      <c r="B22" s="83"/>
      <c r="C22" s="72" t="s">
        <v>176</v>
      </c>
      <c r="D22" s="60"/>
      <c r="E22" s="60"/>
      <c r="F22" s="60"/>
      <c r="G22" s="60"/>
      <c r="H22" s="60"/>
      <c r="I22" s="61"/>
      <c r="J22" s="57"/>
      <c r="K22" s="57"/>
      <c r="L22" s="56"/>
      <c r="M22" s="56"/>
      <c r="N22" s="56"/>
      <c r="O22" s="56"/>
      <c r="P22" s="56"/>
      <c r="Q22" s="56"/>
      <c r="R22" s="56"/>
      <c r="S22" s="56"/>
      <c r="T22" s="67"/>
      <c r="U22" s="58"/>
    </row>
    <row r="23" spans="1:22" s="59" customFormat="1">
      <c r="A23" s="108"/>
      <c r="B23" s="83"/>
      <c r="C23" s="72" t="s">
        <v>174</v>
      </c>
      <c r="D23" s="60"/>
      <c r="E23" s="60"/>
      <c r="F23" s="60"/>
      <c r="G23" s="60"/>
      <c r="H23" s="60"/>
      <c r="I23" s="61"/>
      <c r="J23" s="57"/>
      <c r="K23" s="57"/>
      <c r="L23" s="56"/>
      <c r="M23" s="56"/>
      <c r="N23" s="56"/>
      <c r="O23" s="56"/>
      <c r="P23" s="56"/>
      <c r="Q23" s="56"/>
      <c r="R23" s="56"/>
      <c r="S23" s="56"/>
      <c r="T23" s="67"/>
      <c r="U23" s="58"/>
    </row>
    <row r="24" spans="1:22" s="59" customFormat="1" ht="3.75" customHeight="1">
      <c r="A24" s="108"/>
      <c r="B24" s="83"/>
      <c r="C24" s="72"/>
      <c r="D24" s="60"/>
      <c r="E24" s="60"/>
      <c r="F24" s="60"/>
      <c r="G24" s="60"/>
      <c r="H24" s="60"/>
      <c r="I24" s="61"/>
      <c r="J24" s="57"/>
      <c r="K24" s="57"/>
      <c r="L24" s="56"/>
      <c r="M24" s="56"/>
      <c r="N24" s="56"/>
      <c r="O24" s="56"/>
      <c r="P24" s="56"/>
      <c r="Q24" s="56"/>
      <c r="R24" s="56"/>
      <c r="S24" s="56"/>
      <c r="T24" s="67"/>
      <c r="U24" s="58"/>
    </row>
    <row r="25" spans="1:22" s="59" customFormat="1">
      <c r="A25" s="108"/>
      <c r="B25" s="83"/>
      <c r="C25" s="72"/>
      <c r="D25" s="60"/>
      <c r="E25" s="60"/>
      <c r="F25" s="112" t="s">
        <v>177</v>
      </c>
      <c r="G25" s="60"/>
      <c r="H25" s="60"/>
      <c r="I25" s="61"/>
      <c r="J25" s="113" t="s">
        <v>157</v>
      </c>
      <c r="K25" s="57"/>
      <c r="L25" s="63" t="s">
        <v>158</v>
      </c>
      <c r="M25" s="56"/>
      <c r="N25" s="56"/>
      <c r="O25" s="56"/>
      <c r="P25" s="56"/>
      <c r="Q25" s="56"/>
      <c r="R25" s="56"/>
      <c r="S25" s="56"/>
      <c r="T25" s="67"/>
      <c r="U25" s="58"/>
    </row>
    <row r="26" spans="1:22" s="59" customFormat="1">
      <c r="A26" s="109"/>
      <c r="B26" s="110"/>
      <c r="C26" s="73"/>
      <c r="D26" s="74"/>
      <c r="E26" s="111"/>
      <c r="F26" s="74"/>
      <c r="G26" s="74"/>
      <c r="H26" s="247" t="s">
        <v>179</v>
      </c>
      <c r="I26" s="75"/>
      <c r="J26" s="76"/>
      <c r="K26" s="76"/>
      <c r="L26" s="77"/>
      <c r="M26" s="77"/>
      <c r="N26" s="247" t="s">
        <v>179</v>
      </c>
      <c r="O26" s="77"/>
      <c r="P26" s="74" t="s">
        <v>180</v>
      </c>
      <c r="Q26" s="77"/>
      <c r="R26" s="77"/>
      <c r="S26" s="77"/>
      <c r="T26" s="78"/>
      <c r="U26" s="58"/>
    </row>
    <row r="27" spans="1:22">
      <c r="A27" s="6"/>
      <c r="B27" s="62"/>
      <c r="C27" s="63"/>
      <c r="D27" s="64"/>
      <c r="E27" s="60"/>
      <c r="F27" s="135"/>
      <c r="G27" s="136"/>
      <c r="H27" s="137"/>
      <c r="I27" s="138"/>
      <c r="J27" s="139" t="s">
        <v>34</v>
      </c>
      <c r="K27" s="146" t="s">
        <v>14</v>
      </c>
      <c r="L27" s="147" t="s">
        <v>16</v>
      </c>
      <c r="M27" s="146" t="s">
        <v>38</v>
      </c>
      <c r="N27" s="148" t="s">
        <v>14</v>
      </c>
      <c r="O27" s="149" t="s">
        <v>41</v>
      </c>
      <c r="P27" s="86"/>
      <c r="T27" s="24"/>
    </row>
    <row r="28" spans="1:22" ht="20.25">
      <c r="A28" s="4"/>
      <c r="B28" s="15"/>
      <c r="C28" s="27"/>
      <c r="D28" s="28"/>
      <c r="E28" s="14"/>
      <c r="F28" s="140" t="s">
        <v>29</v>
      </c>
      <c r="G28" s="141" t="s">
        <v>30</v>
      </c>
      <c r="H28" s="150" t="s">
        <v>13</v>
      </c>
      <c r="I28" s="142" t="s">
        <v>31</v>
      </c>
      <c r="J28" s="139" t="s">
        <v>44</v>
      </c>
      <c r="K28" s="146" t="s">
        <v>35</v>
      </c>
      <c r="L28" s="147" t="s">
        <v>37</v>
      </c>
      <c r="M28" s="146" t="s">
        <v>39</v>
      </c>
      <c r="N28" s="148" t="s">
        <v>18</v>
      </c>
      <c r="O28" s="149" t="s">
        <v>40</v>
      </c>
      <c r="P28" s="151" t="s">
        <v>15</v>
      </c>
      <c r="T28" s="24"/>
      <c r="V28" s="26"/>
    </row>
    <row r="29" spans="1:22">
      <c r="A29" s="5"/>
      <c r="B29" s="86" t="s">
        <v>178</v>
      </c>
      <c r="C29" s="84"/>
      <c r="D29" s="85"/>
      <c r="E29" s="23"/>
      <c r="F29" s="143" t="s">
        <v>2</v>
      </c>
      <c r="G29" s="152" t="s">
        <v>9</v>
      </c>
      <c r="H29" s="153" t="s">
        <v>43</v>
      </c>
      <c r="I29" s="144" t="s">
        <v>32</v>
      </c>
      <c r="J29" s="145" t="s">
        <v>36</v>
      </c>
      <c r="K29" s="154" t="s">
        <v>36</v>
      </c>
      <c r="L29" s="155" t="s">
        <v>36</v>
      </c>
      <c r="M29" s="154" t="s">
        <v>17</v>
      </c>
      <c r="N29" s="156" t="s">
        <v>40</v>
      </c>
      <c r="O29" s="157" t="s">
        <v>42</v>
      </c>
      <c r="P29" s="158"/>
      <c r="Q29" s="26"/>
      <c r="R29" s="26"/>
      <c r="S29" s="26"/>
      <c r="T29" s="24"/>
      <c r="U29" s="26"/>
    </row>
    <row r="30" spans="1:22">
      <c r="A30" s="105"/>
      <c r="B30" s="114" t="s">
        <v>69</v>
      </c>
      <c r="C30" s="115"/>
      <c r="D30" s="116"/>
      <c r="E30" s="117"/>
      <c r="F30" s="118"/>
      <c r="G30" s="119"/>
      <c r="H30" s="120"/>
      <c r="I30" s="117"/>
      <c r="J30" s="121"/>
      <c r="K30" s="122"/>
      <c r="L30" s="123"/>
      <c r="M30" s="122"/>
      <c r="N30" s="123"/>
      <c r="O30" s="124"/>
      <c r="P30" s="124"/>
      <c r="Q30" s="123"/>
      <c r="R30" s="123"/>
      <c r="S30" s="123"/>
      <c r="T30" s="245"/>
      <c r="U30" s="26"/>
    </row>
    <row r="31" spans="1:22" ht="18" customHeight="1">
      <c r="A31" s="104"/>
      <c r="B31" s="10" t="s">
        <v>64</v>
      </c>
      <c r="C31" s="93"/>
      <c r="D31" s="94"/>
      <c r="E31" s="9"/>
      <c r="F31" s="159">
        <v>1500</v>
      </c>
      <c r="G31" s="160">
        <f>$F$189*F31</f>
        <v>150</v>
      </c>
      <c r="H31" s="161">
        <f>F31+G31</f>
        <v>1650</v>
      </c>
      <c r="I31" s="162">
        <f>H31/$F$184</f>
        <v>3.0520682849410953E-3</v>
      </c>
      <c r="J31" s="163">
        <v>0</v>
      </c>
      <c r="K31" s="161">
        <f>J31*H31</f>
        <v>0</v>
      </c>
      <c r="L31" s="164">
        <v>0</v>
      </c>
      <c r="M31" s="161">
        <f>K31-L31</f>
        <v>0</v>
      </c>
      <c r="N31" s="165">
        <f>H31-K31</f>
        <v>1650</v>
      </c>
      <c r="O31" s="166">
        <f>N31/H31</f>
        <v>1</v>
      </c>
      <c r="P31" s="95"/>
      <c r="Q31" s="71"/>
      <c r="R31" s="71"/>
      <c r="S31" s="71"/>
      <c r="T31" s="82"/>
      <c r="U31" s="26"/>
      <c r="V31" s="79"/>
    </row>
    <row r="32" spans="1:22" ht="17.25" customHeight="1">
      <c r="A32" s="90"/>
      <c r="B32" s="89" t="s">
        <v>63</v>
      </c>
      <c r="C32" s="100"/>
      <c r="D32" s="101"/>
      <c r="E32" s="90"/>
      <c r="F32" s="167">
        <v>800</v>
      </c>
      <c r="G32" s="168">
        <f>$F$189*F32</f>
        <v>80</v>
      </c>
      <c r="H32" s="169">
        <f t="shared" ref="H32" si="0">F32+G32</f>
        <v>880</v>
      </c>
      <c r="I32" s="170">
        <f>H32/$F$184</f>
        <v>1.627769751968584E-3</v>
      </c>
      <c r="J32" s="171">
        <v>0</v>
      </c>
      <c r="K32" s="169">
        <f t="shared" ref="K32" si="1">J32*H32</f>
        <v>0</v>
      </c>
      <c r="L32" s="172">
        <v>0</v>
      </c>
      <c r="M32" s="169">
        <f t="shared" ref="M32" si="2">K32-L32</f>
        <v>0</v>
      </c>
      <c r="N32" s="173">
        <f t="shared" ref="N32" si="3">H32-K32</f>
        <v>880</v>
      </c>
      <c r="O32" s="174">
        <f t="shared" ref="O32" si="4">N32/H32</f>
        <v>1</v>
      </c>
      <c r="P32" s="102"/>
      <c r="Q32" s="103"/>
      <c r="R32" s="103"/>
      <c r="S32" s="103"/>
      <c r="T32" s="246"/>
      <c r="U32" s="26"/>
    </row>
    <row r="33" spans="1:22">
      <c r="A33" s="90"/>
      <c r="B33" s="2" t="s">
        <v>62</v>
      </c>
      <c r="C33" s="11"/>
      <c r="D33" s="11"/>
      <c r="E33" s="9"/>
      <c r="F33" s="159">
        <v>25000</v>
      </c>
      <c r="G33" s="160">
        <f>$F$189*F33</f>
        <v>2500</v>
      </c>
      <c r="H33" s="161">
        <f t="shared" ref="H33" si="5">F33+G33</f>
        <v>27500</v>
      </c>
      <c r="I33" s="162">
        <f>H33/$F$184</f>
        <v>5.0867804749018253E-2</v>
      </c>
      <c r="J33" s="163">
        <v>0</v>
      </c>
      <c r="K33" s="161">
        <f t="shared" ref="K33" si="6">J33*H33</f>
        <v>0</v>
      </c>
      <c r="L33" s="164">
        <v>0</v>
      </c>
      <c r="M33" s="161">
        <f t="shared" ref="M33" si="7">K33-L33</f>
        <v>0</v>
      </c>
      <c r="N33" s="165">
        <f t="shared" ref="N33" si="8">H33-K33</f>
        <v>27500</v>
      </c>
      <c r="O33" s="166">
        <f t="shared" ref="O33" si="9">N33/H33</f>
        <v>1</v>
      </c>
      <c r="P33" s="95"/>
      <c r="Q33" s="71"/>
      <c r="R33" s="71"/>
      <c r="S33" s="71"/>
      <c r="T33" s="82"/>
      <c r="U33" s="26"/>
      <c r="V33" s="56"/>
    </row>
    <row r="34" spans="1:22">
      <c r="A34" s="90"/>
      <c r="B34" s="114" t="s">
        <v>68</v>
      </c>
      <c r="C34" s="115"/>
      <c r="D34" s="116"/>
      <c r="E34" s="117"/>
      <c r="F34" s="175"/>
      <c r="G34" s="176"/>
      <c r="H34" s="177"/>
      <c r="I34" s="178"/>
      <c r="J34" s="179"/>
      <c r="K34" s="180"/>
      <c r="L34" s="181"/>
      <c r="M34" s="180"/>
      <c r="N34" s="181"/>
      <c r="O34" s="182"/>
      <c r="P34" s="124"/>
      <c r="Q34" s="123"/>
      <c r="R34" s="123"/>
      <c r="S34" s="123"/>
      <c r="T34" s="245"/>
      <c r="U34" s="26"/>
      <c r="V34" s="56"/>
    </row>
    <row r="35" spans="1:22">
      <c r="A35" s="9"/>
      <c r="B35" s="10" t="s">
        <v>45</v>
      </c>
      <c r="C35" s="9"/>
      <c r="D35" s="9"/>
      <c r="E35" s="9"/>
      <c r="F35" s="159">
        <v>3500</v>
      </c>
      <c r="G35" s="160">
        <f t="shared" ref="G35:G43" si="10">$F$189*F35</f>
        <v>350</v>
      </c>
      <c r="H35" s="161">
        <f t="shared" ref="H35:H104" si="11">F35+G35</f>
        <v>3850</v>
      </c>
      <c r="I35" s="162">
        <f t="shared" ref="I35:I43" si="12">H35/$F$184</f>
        <v>7.1214926648625549E-3</v>
      </c>
      <c r="J35" s="163">
        <v>0</v>
      </c>
      <c r="K35" s="161">
        <f t="shared" ref="K35:K104" si="13">J35*H35</f>
        <v>0</v>
      </c>
      <c r="L35" s="164">
        <v>0</v>
      </c>
      <c r="M35" s="161">
        <f t="shared" ref="M35:M104" si="14">K35-L35</f>
        <v>0</v>
      </c>
      <c r="N35" s="165">
        <f t="shared" ref="N35:N104" si="15">H35-K35</f>
        <v>3850</v>
      </c>
      <c r="O35" s="166">
        <f t="shared" ref="O35:O104" si="16">N35/H35</f>
        <v>1</v>
      </c>
      <c r="P35" s="95"/>
      <c r="Q35" s="71"/>
      <c r="R35" s="71"/>
      <c r="S35" s="71"/>
      <c r="T35" s="82"/>
      <c r="U35" s="26"/>
      <c r="V35" s="56"/>
    </row>
    <row r="36" spans="1:22">
      <c r="A36" s="9"/>
      <c r="B36" s="10" t="s">
        <v>83</v>
      </c>
      <c r="C36" s="9"/>
      <c r="D36" s="9"/>
      <c r="E36" s="9"/>
      <c r="F36" s="159">
        <v>600</v>
      </c>
      <c r="G36" s="160">
        <f t="shared" si="10"/>
        <v>60</v>
      </c>
      <c r="H36" s="161">
        <f t="shared" si="11"/>
        <v>660</v>
      </c>
      <c r="I36" s="162">
        <f t="shared" si="12"/>
        <v>1.220827313976438E-3</v>
      </c>
      <c r="J36" s="163">
        <v>0</v>
      </c>
      <c r="K36" s="161">
        <f t="shared" si="13"/>
        <v>0</v>
      </c>
      <c r="L36" s="164">
        <v>0</v>
      </c>
      <c r="M36" s="161">
        <f t="shared" si="14"/>
        <v>0</v>
      </c>
      <c r="N36" s="165">
        <f t="shared" si="15"/>
        <v>660</v>
      </c>
      <c r="O36" s="166">
        <f t="shared" si="16"/>
        <v>1</v>
      </c>
      <c r="P36" s="95"/>
      <c r="Q36" s="71"/>
      <c r="R36" s="71"/>
      <c r="S36" s="71"/>
      <c r="T36" s="82"/>
      <c r="U36" s="26"/>
      <c r="V36" s="56"/>
    </row>
    <row r="37" spans="1:22">
      <c r="A37" s="9"/>
      <c r="B37" s="10" t="s">
        <v>46</v>
      </c>
      <c r="C37" s="9"/>
      <c r="D37" s="9"/>
      <c r="E37" s="9"/>
      <c r="F37" s="159">
        <v>3800</v>
      </c>
      <c r="G37" s="160">
        <f t="shared" si="10"/>
        <v>380</v>
      </c>
      <c r="H37" s="161">
        <f t="shared" ref="H37:H43" si="17">F37+G37</f>
        <v>4180</v>
      </c>
      <c r="I37" s="162">
        <f t="shared" si="12"/>
        <v>7.7319063218507745E-3</v>
      </c>
      <c r="J37" s="163">
        <v>0</v>
      </c>
      <c r="K37" s="161">
        <f t="shared" ref="K37:K43" si="18">J37*H37</f>
        <v>0</v>
      </c>
      <c r="L37" s="164">
        <v>0</v>
      </c>
      <c r="M37" s="161">
        <f t="shared" ref="M37:M43" si="19">K37-L37</f>
        <v>0</v>
      </c>
      <c r="N37" s="165">
        <f t="shared" ref="N37:N43" si="20">H37-K37</f>
        <v>4180</v>
      </c>
      <c r="O37" s="166">
        <f t="shared" ref="O37:O43" si="21">N37/H37</f>
        <v>1</v>
      </c>
      <c r="P37" s="95"/>
      <c r="Q37" s="71"/>
      <c r="R37" s="71"/>
      <c r="S37" s="71"/>
      <c r="T37" s="82"/>
      <c r="U37" s="26"/>
    </row>
    <row r="38" spans="1:22">
      <c r="A38" s="9"/>
      <c r="B38" s="10" t="s">
        <v>136</v>
      </c>
      <c r="C38" s="9"/>
      <c r="D38" s="9"/>
      <c r="E38" s="9"/>
      <c r="F38" s="159">
        <v>0</v>
      </c>
      <c r="G38" s="160">
        <f t="shared" si="10"/>
        <v>0</v>
      </c>
      <c r="H38" s="161">
        <f t="shared" si="17"/>
        <v>0</v>
      </c>
      <c r="I38" s="162">
        <f t="shared" si="12"/>
        <v>0</v>
      </c>
      <c r="J38" s="163">
        <v>0</v>
      </c>
      <c r="K38" s="161">
        <f t="shared" si="18"/>
        <v>0</v>
      </c>
      <c r="L38" s="164">
        <v>0</v>
      </c>
      <c r="M38" s="161">
        <f t="shared" si="19"/>
        <v>0</v>
      </c>
      <c r="N38" s="165">
        <f t="shared" si="20"/>
        <v>0</v>
      </c>
      <c r="O38" s="166" t="e">
        <f t="shared" si="21"/>
        <v>#DIV/0!</v>
      </c>
      <c r="P38" s="95"/>
      <c r="Q38" s="71"/>
      <c r="R38" s="71"/>
      <c r="S38" s="71"/>
      <c r="T38" s="82"/>
    </row>
    <row r="39" spans="1:22">
      <c r="A39" s="9"/>
      <c r="B39" s="10" t="s">
        <v>137</v>
      </c>
      <c r="C39" s="9"/>
      <c r="D39" s="9"/>
      <c r="E39" s="9"/>
      <c r="F39" s="159">
        <v>2000</v>
      </c>
      <c r="G39" s="160">
        <f t="shared" si="10"/>
        <v>200</v>
      </c>
      <c r="H39" s="161">
        <f t="shared" si="17"/>
        <v>2200</v>
      </c>
      <c r="I39" s="162">
        <f t="shared" si="12"/>
        <v>4.06942437992146E-3</v>
      </c>
      <c r="J39" s="163">
        <v>0</v>
      </c>
      <c r="K39" s="161">
        <f t="shared" si="18"/>
        <v>0</v>
      </c>
      <c r="L39" s="164">
        <v>0</v>
      </c>
      <c r="M39" s="161">
        <f t="shared" si="19"/>
        <v>0</v>
      </c>
      <c r="N39" s="165">
        <f t="shared" si="20"/>
        <v>2200</v>
      </c>
      <c r="O39" s="166">
        <f t="shared" si="21"/>
        <v>1</v>
      </c>
      <c r="P39" s="95"/>
      <c r="Q39" s="71"/>
      <c r="R39" s="71"/>
      <c r="S39" s="71"/>
      <c r="T39" s="82"/>
    </row>
    <row r="40" spans="1:22">
      <c r="A40" s="9"/>
      <c r="B40" s="10" t="s">
        <v>95</v>
      </c>
      <c r="C40" s="9"/>
      <c r="D40" s="9"/>
      <c r="E40" s="9"/>
      <c r="F40" s="159">
        <v>15000</v>
      </c>
      <c r="G40" s="160">
        <f t="shared" si="10"/>
        <v>1500</v>
      </c>
      <c r="H40" s="161">
        <f t="shared" si="17"/>
        <v>16500</v>
      </c>
      <c r="I40" s="162">
        <f t="shared" si="12"/>
        <v>3.0520682849410952E-2</v>
      </c>
      <c r="J40" s="163">
        <v>0</v>
      </c>
      <c r="K40" s="161">
        <f t="shared" si="18"/>
        <v>0</v>
      </c>
      <c r="L40" s="164">
        <v>0</v>
      </c>
      <c r="M40" s="161">
        <f t="shared" si="19"/>
        <v>0</v>
      </c>
      <c r="N40" s="165">
        <f t="shared" si="20"/>
        <v>16500</v>
      </c>
      <c r="O40" s="166">
        <f t="shared" si="21"/>
        <v>1</v>
      </c>
      <c r="P40" s="95"/>
      <c r="Q40" s="71"/>
      <c r="R40" s="71"/>
      <c r="S40" s="71"/>
      <c r="T40" s="82"/>
    </row>
    <row r="41" spans="1:22">
      <c r="A41" s="9"/>
      <c r="B41" s="10" t="s">
        <v>4</v>
      </c>
      <c r="C41" s="9"/>
      <c r="D41" s="9"/>
      <c r="E41" s="9"/>
      <c r="F41" s="159">
        <v>2000</v>
      </c>
      <c r="G41" s="160">
        <f t="shared" si="10"/>
        <v>200</v>
      </c>
      <c r="H41" s="161">
        <f t="shared" si="17"/>
        <v>2200</v>
      </c>
      <c r="I41" s="162">
        <f t="shared" si="12"/>
        <v>4.06942437992146E-3</v>
      </c>
      <c r="J41" s="163">
        <v>0</v>
      </c>
      <c r="K41" s="161">
        <f t="shared" si="18"/>
        <v>0</v>
      </c>
      <c r="L41" s="164">
        <v>0</v>
      </c>
      <c r="M41" s="161">
        <f t="shared" si="19"/>
        <v>0</v>
      </c>
      <c r="N41" s="165">
        <f t="shared" si="20"/>
        <v>2200</v>
      </c>
      <c r="O41" s="166">
        <f t="shared" si="21"/>
        <v>1</v>
      </c>
      <c r="P41" s="95"/>
      <c r="Q41" s="71"/>
      <c r="R41" s="71"/>
      <c r="S41" s="71"/>
      <c r="T41" s="82"/>
    </row>
    <row r="42" spans="1:22">
      <c r="A42" s="9"/>
      <c r="B42" s="10" t="s">
        <v>102</v>
      </c>
      <c r="C42" s="9"/>
      <c r="D42" s="9"/>
      <c r="E42" s="9"/>
      <c r="F42" s="159">
        <v>800</v>
      </c>
      <c r="G42" s="160">
        <f t="shared" si="10"/>
        <v>80</v>
      </c>
      <c r="H42" s="161">
        <f t="shared" si="17"/>
        <v>880</v>
      </c>
      <c r="I42" s="162">
        <f t="shared" si="12"/>
        <v>1.627769751968584E-3</v>
      </c>
      <c r="J42" s="163">
        <v>0</v>
      </c>
      <c r="K42" s="161">
        <f t="shared" si="18"/>
        <v>0</v>
      </c>
      <c r="L42" s="164">
        <v>0</v>
      </c>
      <c r="M42" s="161">
        <f t="shared" si="19"/>
        <v>0</v>
      </c>
      <c r="N42" s="165">
        <f t="shared" si="20"/>
        <v>880</v>
      </c>
      <c r="O42" s="166">
        <f t="shared" si="21"/>
        <v>1</v>
      </c>
      <c r="P42" s="95"/>
      <c r="Q42" s="71"/>
      <c r="R42" s="71"/>
      <c r="S42" s="71"/>
      <c r="T42" s="82"/>
    </row>
    <row r="43" spans="1:22">
      <c r="A43" s="9"/>
      <c r="B43" s="10" t="s">
        <v>60</v>
      </c>
      <c r="C43" s="9"/>
      <c r="D43" s="9"/>
      <c r="E43" s="9"/>
      <c r="F43" s="159">
        <v>800</v>
      </c>
      <c r="G43" s="160">
        <f t="shared" si="10"/>
        <v>80</v>
      </c>
      <c r="H43" s="161">
        <f t="shared" si="17"/>
        <v>880</v>
      </c>
      <c r="I43" s="162">
        <f t="shared" si="12"/>
        <v>1.627769751968584E-3</v>
      </c>
      <c r="J43" s="163">
        <v>0</v>
      </c>
      <c r="K43" s="161">
        <f t="shared" si="18"/>
        <v>0</v>
      </c>
      <c r="L43" s="164">
        <v>0</v>
      </c>
      <c r="M43" s="161">
        <f t="shared" si="19"/>
        <v>0</v>
      </c>
      <c r="N43" s="165">
        <f t="shared" si="20"/>
        <v>880</v>
      </c>
      <c r="O43" s="166">
        <f t="shared" si="21"/>
        <v>1</v>
      </c>
      <c r="P43" s="95"/>
      <c r="Q43" s="71"/>
      <c r="R43" s="71"/>
      <c r="S43" s="71"/>
      <c r="T43" s="82"/>
    </row>
    <row r="44" spans="1:22">
      <c r="A44" s="9"/>
      <c r="B44" s="10" t="s">
        <v>98</v>
      </c>
      <c r="C44" s="9"/>
      <c r="D44" s="9"/>
      <c r="E44" s="9"/>
      <c r="F44" s="159">
        <v>0</v>
      </c>
      <c r="G44" s="160">
        <f t="shared" ref="G44:G45" si="22">$F$189*F44</f>
        <v>0</v>
      </c>
      <c r="H44" s="161">
        <f t="shared" ref="H44:H45" si="23">F44+G44</f>
        <v>0</v>
      </c>
      <c r="I44" s="162">
        <f t="shared" ref="I44:I45" si="24">H44/$F$184</f>
        <v>0</v>
      </c>
      <c r="J44" s="163">
        <v>0</v>
      </c>
      <c r="K44" s="161">
        <f t="shared" ref="K44:K45" si="25">J44*H44</f>
        <v>0</v>
      </c>
      <c r="L44" s="164">
        <v>0</v>
      </c>
      <c r="M44" s="161">
        <f t="shared" ref="M44:M45" si="26">K44-L44</f>
        <v>0</v>
      </c>
      <c r="N44" s="165">
        <f t="shared" ref="N44:N45" si="27">H44-K44</f>
        <v>0</v>
      </c>
      <c r="O44" s="166" t="e">
        <f t="shared" ref="O44:O45" si="28">N44/H44</f>
        <v>#DIV/0!</v>
      </c>
      <c r="P44" s="95"/>
      <c r="Q44" s="71"/>
      <c r="R44" s="71"/>
      <c r="S44" s="71"/>
      <c r="T44" s="82"/>
    </row>
    <row r="45" spans="1:22">
      <c r="A45" s="9"/>
      <c r="B45" s="10" t="s">
        <v>99</v>
      </c>
      <c r="C45" s="9"/>
      <c r="D45" s="9"/>
      <c r="E45" s="9"/>
      <c r="F45" s="159">
        <v>800</v>
      </c>
      <c r="G45" s="160">
        <f t="shared" si="22"/>
        <v>80</v>
      </c>
      <c r="H45" s="161">
        <f t="shared" si="23"/>
        <v>880</v>
      </c>
      <c r="I45" s="162">
        <f t="shared" si="24"/>
        <v>1.627769751968584E-3</v>
      </c>
      <c r="J45" s="163">
        <v>0</v>
      </c>
      <c r="K45" s="161">
        <f t="shared" si="25"/>
        <v>0</v>
      </c>
      <c r="L45" s="164">
        <v>0</v>
      </c>
      <c r="M45" s="161">
        <f t="shared" si="26"/>
        <v>0</v>
      </c>
      <c r="N45" s="165">
        <f t="shared" si="27"/>
        <v>880</v>
      </c>
      <c r="O45" s="166">
        <f t="shared" si="28"/>
        <v>1</v>
      </c>
      <c r="P45" s="95"/>
      <c r="Q45" s="71"/>
      <c r="R45" s="71"/>
      <c r="S45" s="71"/>
      <c r="T45" s="82"/>
    </row>
    <row r="46" spans="1:22">
      <c r="A46" s="9"/>
      <c r="B46" s="10" t="s">
        <v>94</v>
      </c>
      <c r="C46" s="9"/>
      <c r="D46" s="9"/>
      <c r="E46" s="9"/>
      <c r="F46" s="159">
        <v>800</v>
      </c>
      <c r="G46" s="160">
        <f>$F$189*F46</f>
        <v>80</v>
      </c>
      <c r="H46" s="161">
        <f>F46+G46</f>
        <v>880</v>
      </c>
      <c r="I46" s="162">
        <f>H46/$F$184</f>
        <v>1.627769751968584E-3</v>
      </c>
      <c r="J46" s="163">
        <v>0</v>
      </c>
      <c r="K46" s="161">
        <f>J46*H46</f>
        <v>0</v>
      </c>
      <c r="L46" s="164">
        <v>0</v>
      </c>
      <c r="M46" s="161">
        <f>K46-L46</f>
        <v>0</v>
      </c>
      <c r="N46" s="165">
        <f>H46-K46</f>
        <v>880</v>
      </c>
      <c r="O46" s="166">
        <f>N46/H46</f>
        <v>1</v>
      </c>
      <c r="P46" s="95"/>
      <c r="Q46" s="71"/>
      <c r="R46" s="71"/>
      <c r="S46" s="71"/>
      <c r="T46" s="82"/>
    </row>
    <row r="47" spans="1:22">
      <c r="A47" s="9"/>
      <c r="B47" s="10" t="s">
        <v>65</v>
      </c>
      <c r="C47" s="9"/>
      <c r="D47" s="9"/>
      <c r="E47" s="9"/>
      <c r="F47" s="159">
        <v>1400</v>
      </c>
      <c r="G47" s="160">
        <f>$F$189*F47</f>
        <v>140</v>
      </c>
      <c r="H47" s="161">
        <f>F47+G47</f>
        <v>1540</v>
      </c>
      <c r="I47" s="162">
        <f>H47/$F$184</f>
        <v>2.848597065945022E-3</v>
      </c>
      <c r="J47" s="163">
        <v>0</v>
      </c>
      <c r="K47" s="161">
        <f>J47*H47</f>
        <v>0</v>
      </c>
      <c r="L47" s="164">
        <v>0</v>
      </c>
      <c r="M47" s="161">
        <f>K47-L47</f>
        <v>0</v>
      </c>
      <c r="N47" s="165">
        <f>H47-K47</f>
        <v>1540</v>
      </c>
      <c r="O47" s="166">
        <f>N47/H47</f>
        <v>1</v>
      </c>
      <c r="P47" s="95"/>
      <c r="Q47" s="71"/>
      <c r="R47" s="71"/>
      <c r="S47" s="71"/>
      <c r="T47" s="82"/>
    </row>
    <row r="48" spans="1:22">
      <c r="A48" s="9"/>
      <c r="B48" s="10" t="s">
        <v>61</v>
      </c>
      <c r="C48" s="9"/>
      <c r="D48" s="9"/>
      <c r="E48" s="9"/>
      <c r="F48" s="159">
        <v>1000</v>
      </c>
      <c r="G48" s="160">
        <f>$F$189*F48</f>
        <v>100</v>
      </c>
      <c r="H48" s="161">
        <f>F48+G48</f>
        <v>1100</v>
      </c>
      <c r="I48" s="162">
        <f>H48/$F$184</f>
        <v>2.03471218996073E-3</v>
      </c>
      <c r="J48" s="163">
        <v>0</v>
      </c>
      <c r="K48" s="161">
        <f>J48*H48</f>
        <v>0</v>
      </c>
      <c r="L48" s="164">
        <v>0</v>
      </c>
      <c r="M48" s="161">
        <f>K48-L48</f>
        <v>0</v>
      </c>
      <c r="N48" s="165">
        <f>H48-K48</f>
        <v>1100</v>
      </c>
      <c r="O48" s="166">
        <f>N48/H48</f>
        <v>1</v>
      </c>
      <c r="P48" s="95"/>
      <c r="Q48" s="71"/>
      <c r="R48" s="71"/>
      <c r="S48" s="71"/>
      <c r="T48" s="82"/>
    </row>
    <row r="49" spans="1:22">
      <c r="A49" s="9"/>
      <c r="B49" s="10" t="s">
        <v>96</v>
      </c>
      <c r="C49" s="9"/>
      <c r="D49" s="9"/>
      <c r="E49" s="9"/>
      <c r="F49" s="159">
        <v>400</v>
      </c>
      <c r="G49" s="160">
        <f t="shared" ref="G49:G51" si="29">$F$189*F49</f>
        <v>40</v>
      </c>
      <c r="H49" s="161">
        <f t="shared" ref="H49:H51" si="30">F49+G49</f>
        <v>440</v>
      </c>
      <c r="I49" s="162">
        <f t="shared" ref="I49:I51" si="31">H49/$F$184</f>
        <v>8.1388487598429201E-4</v>
      </c>
      <c r="J49" s="163">
        <v>0</v>
      </c>
      <c r="K49" s="161">
        <f t="shared" ref="K49:K51" si="32">J49*H49</f>
        <v>0</v>
      </c>
      <c r="L49" s="164">
        <v>0</v>
      </c>
      <c r="M49" s="161">
        <f t="shared" ref="M49:M51" si="33">K49-L49</f>
        <v>0</v>
      </c>
      <c r="N49" s="165">
        <f t="shared" ref="N49:N51" si="34">H49-K49</f>
        <v>440</v>
      </c>
      <c r="O49" s="166">
        <f t="shared" ref="O49:O51" si="35">N49/H49</f>
        <v>1</v>
      </c>
      <c r="P49" s="95"/>
      <c r="Q49" s="71"/>
      <c r="R49" s="71"/>
      <c r="S49" s="71"/>
      <c r="T49" s="82"/>
      <c r="V49" s="56"/>
    </row>
    <row r="50" spans="1:22">
      <c r="A50" s="9"/>
      <c r="B50" s="10" t="s">
        <v>103</v>
      </c>
      <c r="C50" s="9"/>
      <c r="D50" s="9"/>
      <c r="E50" s="9"/>
      <c r="F50" s="159">
        <v>0</v>
      </c>
      <c r="G50" s="160">
        <f t="shared" si="29"/>
        <v>0</v>
      </c>
      <c r="H50" s="161">
        <f t="shared" si="30"/>
        <v>0</v>
      </c>
      <c r="I50" s="162">
        <f t="shared" si="31"/>
        <v>0</v>
      </c>
      <c r="J50" s="163">
        <v>0</v>
      </c>
      <c r="K50" s="161">
        <f t="shared" si="32"/>
        <v>0</v>
      </c>
      <c r="L50" s="164">
        <v>0</v>
      </c>
      <c r="M50" s="161">
        <f t="shared" si="33"/>
        <v>0</v>
      </c>
      <c r="N50" s="165">
        <f t="shared" si="34"/>
        <v>0</v>
      </c>
      <c r="O50" s="166" t="e">
        <f t="shared" si="35"/>
        <v>#DIV/0!</v>
      </c>
      <c r="P50" s="95"/>
      <c r="Q50" s="71"/>
      <c r="R50" s="71"/>
      <c r="S50" s="71"/>
      <c r="T50" s="82"/>
      <c r="V50" s="56"/>
    </row>
    <row r="51" spans="1:22">
      <c r="A51" s="90"/>
      <c r="B51" s="2" t="s">
        <v>104</v>
      </c>
      <c r="C51" s="11"/>
      <c r="D51" s="11"/>
      <c r="E51" s="1"/>
      <c r="F51" s="183">
        <v>120</v>
      </c>
      <c r="G51" s="184">
        <f t="shared" si="29"/>
        <v>12</v>
      </c>
      <c r="H51" s="185">
        <f t="shared" si="30"/>
        <v>132</v>
      </c>
      <c r="I51" s="186">
        <f t="shared" si="31"/>
        <v>2.4416546279528762E-4</v>
      </c>
      <c r="J51" s="187">
        <v>0</v>
      </c>
      <c r="K51" s="185">
        <f t="shared" si="32"/>
        <v>0</v>
      </c>
      <c r="L51" s="188">
        <v>0</v>
      </c>
      <c r="M51" s="185">
        <f t="shared" si="33"/>
        <v>0</v>
      </c>
      <c r="N51" s="189">
        <f t="shared" si="34"/>
        <v>132</v>
      </c>
      <c r="O51" s="190">
        <f t="shared" si="35"/>
        <v>1</v>
      </c>
      <c r="P51" s="68"/>
      <c r="Q51" s="19"/>
      <c r="R51" s="19"/>
      <c r="S51" s="19"/>
      <c r="T51" s="81"/>
      <c r="V51" s="56"/>
    </row>
    <row r="52" spans="1:22">
      <c r="A52" s="90"/>
      <c r="B52" s="114" t="s">
        <v>67</v>
      </c>
      <c r="C52" s="115"/>
      <c r="D52" s="116"/>
      <c r="E52" s="117"/>
      <c r="F52" s="175"/>
      <c r="G52" s="176"/>
      <c r="H52" s="177"/>
      <c r="I52" s="178"/>
      <c r="J52" s="179"/>
      <c r="K52" s="180"/>
      <c r="L52" s="181"/>
      <c r="M52" s="180"/>
      <c r="N52" s="181"/>
      <c r="O52" s="182"/>
      <c r="P52" s="124"/>
      <c r="Q52" s="123"/>
      <c r="R52" s="123"/>
      <c r="S52" s="123"/>
      <c r="T52" s="245"/>
      <c r="V52" s="56"/>
    </row>
    <row r="53" spans="1:22">
      <c r="A53" s="9"/>
      <c r="B53" s="10" t="s">
        <v>101</v>
      </c>
      <c r="C53" s="9"/>
      <c r="D53" s="9"/>
      <c r="E53" s="9"/>
      <c r="F53" s="159">
        <v>6000</v>
      </c>
      <c r="G53" s="160">
        <f>$F$189*F53</f>
        <v>600</v>
      </c>
      <c r="H53" s="161">
        <f t="shared" si="11"/>
        <v>6600</v>
      </c>
      <c r="I53" s="162">
        <f>H53/$F$184</f>
        <v>1.2208273139764381E-2</v>
      </c>
      <c r="J53" s="163">
        <v>0</v>
      </c>
      <c r="K53" s="161">
        <f t="shared" si="13"/>
        <v>0</v>
      </c>
      <c r="L53" s="164">
        <v>0</v>
      </c>
      <c r="M53" s="161">
        <f t="shared" si="14"/>
        <v>0</v>
      </c>
      <c r="N53" s="165">
        <f t="shared" si="15"/>
        <v>6600</v>
      </c>
      <c r="O53" s="166">
        <f t="shared" si="16"/>
        <v>1</v>
      </c>
      <c r="P53" s="95"/>
      <c r="Q53" s="71"/>
      <c r="R53" s="71"/>
      <c r="S53" s="71"/>
      <c r="T53" s="82"/>
      <c r="V53" s="79"/>
    </row>
    <row r="54" spans="1:22">
      <c r="A54" s="9"/>
      <c r="B54" s="10" t="s">
        <v>100</v>
      </c>
      <c r="C54" s="9"/>
      <c r="D54" s="9"/>
      <c r="E54" s="9"/>
      <c r="F54" s="159">
        <v>0</v>
      </c>
      <c r="G54" s="160">
        <f>$F$189*F54</f>
        <v>0</v>
      </c>
      <c r="H54" s="161">
        <f t="shared" si="11"/>
        <v>0</v>
      </c>
      <c r="I54" s="162">
        <f>H54/$F$184</f>
        <v>0</v>
      </c>
      <c r="J54" s="163">
        <v>0</v>
      </c>
      <c r="K54" s="161">
        <f t="shared" si="13"/>
        <v>0</v>
      </c>
      <c r="L54" s="164">
        <v>0</v>
      </c>
      <c r="M54" s="161">
        <f t="shared" si="14"/>
        <v>0</v>
      </c>
      <c r="N54" s="165">
        <f t="shared" si="15"/>
        <v>0</v>
      </c>
      <c r="O54" s="166" t="e">
        <f t="shared" si="16"/>
        <v>#DIV/0!</v>
      </c>
      <c r="P54" s="95"/>
      <c r="Q54" s="71"/>
      <c r="R54" s="71"/>
      <c r="S54" s="71"/>
      <c r="T54" s="82"/>
      <c r="V54" s="79"/>
    </row>
    <row r="55" spans="1:22">
      <c r="A55" s="90"/>
      <c r="B55" s="2" t="s">
        <v>175</v>
      </c>
      <c r="C55" s="11"/>
      <c r="D55" s="11"/>
      <c r="E55" s="1"/>
      <c r="F55" s="183">
        <v>0</v>
      </c>
      <c r="G55" s="184">
        <f>$F$189*F55</f>
        <v>0</v>
      </c>
      <c r="H55" s="185">
        <f t="shared" si="11"/>
        <v>0</v>
      </c>
      <c r="I55" s="186">
        <f>H55/$F$184</f>
        <v>0</v>
      </c>
      <c r="J55" s="187">
        <v>0</v>
      </c>
      <c r="K55" s="185">
        <f t="shared" si="13"/>
        <v>0</v>
      </c>
      <c r="L55" s="188">
        <v>0</v>
      </c>
      <c r="M55" s="185">
        <f t="shared" si="14"/>
        <v>0</v>
      </c>
      <c r="N55" s="189">
        <f t="shared" si="15"/>
        <v>0</v>
      </c>
      <c r="O55" s="190" t="e">
        <f t="shared" si="16"/>
        <v>#DIV/0!</v>
      </c>
      <c r="P55" s="68"/>
      <c r="Q55" s="19"/>
      <c r="R55" s="19"/>
      <c r="S55" s="19"/>
      <c r="T55" s="81"/>
      <c r="V55" s="79"/>
    </row>
    <row r="56" spans="1:22">
      <c r="A56" s="90"/>
      <c r="B56" s="114" t="s">
        <v>66</v>
      </c>
      <c r="C56" s="115"/>
      <c r="D56" s="116"/>
      <c r="E56" s="117"/>
      <c r="F56" s="175"/>
      <c r="G56" s="176"/>
      <c r="H56" s="177"/>
      <c r="I56" s="178"/>
      <c r="J56" s="179"/>
      <c r="K56" s="180"/>
      <c r="L56" s="181"/>
      <c r="M56" s="180"/>
      <c r="N56" s="181"/>
      <c r="O56" s="182"/>
      <c r="P56" s="124"/>
      <c r="Q56" s="123"/>
      <c r="R56" s="123"/>
      <c r="S56" s="123"/>
      <c r="T56" s="245"/>
      <c r="V56" s="79"/>
    </row>
    <row r="57" spans="1:22">
      <c r="A57" s="9"/>
      <c r="B57" s="10" t="s">
        <v>105</v>
      </c>
      <c r="C57" s="9"/>
      <c r="D57" s="9"/>
      <c r="E57" s="9"/>
      <c r="F57" s="159">
        <v>0</v>
      </c>
      <c r="G57" s="160">
        <f>$F$189*F57</f>
        <v>0</v>
      </c>
      <c r="H57" s="161">
        <f t="shared" ref="H57" si="36">F57+G57</f>
        <v>0</v>
      </c>
      <c r="I57" s="162">
        <f>H57/$F$184</f>
        <v>0</v>
      </c>
      <c r="J57" s="163">
        <v>0</v>
      </c>
      <c r="K57" s="161">
        <f t="shared" ref="K57" si="37">J57*H57</f>
        <v>0</v>
      </c>
      <c r="L57" s="164">
        <v>0</v>
      </c>
      <c r="M57" s="161">
        <f t="shared" ref="M57" si="38">K57-L57</f>
        <v>0</v>
      </c>
      <c r="N57" s="165">
        <f t="shared" ref="N57" si="39">H57-K57</f>
        <v>0</v>
      </c>
      <c r="O57" s="166" t="e">
        <f t="shared" ref="O57" si="40">N57/H57</f>
        <v>#DIV/0!</v>
      </c>
      <c r="P57" s="95"/>
      <c r="Q57" s="71"/>
      <c r="R57" s="71"/>
      <c r="S57" s="71"/>
      <c r="T57" s="82"/>
      <c r="V57" s="79"/>
    </row>
    <row r="58" spans="1:22">
      <c r="A58" s="90"/>
      <c r="B58" s="2" t="s">
        <v>82</v>
      </c>
      <c r="C58" s="11"/>
      <c r="D58" s="11"/>
      <c r="E58" s="1"/>
      <c r="F58" s="183">
        <v>6000</v>
      </c>
      <c r="G58" s="184">
        <f>$F$189*F58</f>
        <v>600</v>
      </c>
      <c r="H58" s="185">
        <f t="shared" ref="H58:H60" si="41">F58+G58</f>
        <v>6600</v>
      </c>
      <c r="I58" s="186">
        <f>H58/$F$184</f>
        <v>1.2208273139764381E-2</v>
      </c>
      <c r="J58" s="187">
        <v>0</v>
      </c>
      <c r="K58" s="185">
        <f t="shared" ref="K58:K60" si="42">J58*H58</f>
        <v>0</v>
      </c>
      <c r="L58" s="188">
        <v>0</v>
      </c>
      <c r="M58" s="185">
        <f t="shared" ref="M58:M60" si="43">K58-L58</f>
        <v>0</v>
      </c>
      <c r="N58" s="189">
        <f t="shared" ref="N58:N60" si="44">H58-K58</f>
        <v>6600</v>
      </c>
      <c r="O58" s="190">
        <f t="shared" ref="O58:O60" si="45">N58/H58</f>
        <v>1</v>
      </c>
      <c r="P58" s="68"/>
      <c r="Q58" s="19"/>
      <c r="R58" s="19"/>
      <c r="S58" s="19"/>
      <c r="T58" s="81"/>
    </row>
    <row r="59" spans="1:22">
      <c r="A59" s="90"/>
      <c r="B59" s="114" t="s">
        <v>70</v>
      </c>
      <c r="C59" s="115"/>
      <c r="D59" s="116"/>
      <c r="E59" s="117"/>
      <c r="F59" s="175"/>
      <c r="G59" s="176"/>
      <c r="H59" s="177"/>
      <c r="I59" s="178"/>
      <c r="J59" s="179"/>
      <c r="K59" s="180"/>
      <c r="L59" s="181"/>
      <c r="M59" s="180"/>
      <c r="N59" s="181"/>
      <c r="O59" s="182"/>
      <c r="P59" s="124"/>
      <c r="Q59" s="123"/>
      <c r="R59" s="123"/>
      <c r="S59" s="123"/>
      <c r="T59" s="245"/>
      <c r="V59" s="79"/>
    </row>
    <row r="60" spans="1:22">
      <c r="A60" s="90"/>
      <c r="B60" s="2" t="s">
        <v>106</v>
      </c>
      <c r="C60" s="11"/>
      <c r="D60" s="11"/>
      <c r="E60" s="1"/>
      <c r="F60" s="183">
        <v>5000</v>
      </c>
      <c r="G60" s="184">
        <f>$F$189*F60</f>
        <v>500</v>
      </c>
      <c r="H60" s="185">
        <f t="shared" si="41"/>
        <v>5500</v>
      </c>
      <c r="I60" s="186">
        <f>H60/$F$184</f>
        <v>1.0173560949803651E-2</v>
      </c>
      <c r="J60" s="187">
        <v>0</v>
      </c>
      <c r="K60" s="185">
        <f t="shared" si="42"/>
        <v>0</v>
      </c>
      <c r="L60" s="188">
        <v>0</v>
      </c>
      <c r="M60" s="185">
        <f t="shared" si="43"/>
        <v>0</v>
      </c>
      <c r="N60" s="189">
        <f t="shared" si="44"/>
        <v>5500</v>
      </c>
      <c r="O60" s="190">
        <f t="shared" si="45"/>
        <v>1</v>
      </c>
      <c r="P60" s="68"/>
      <c r="Q60" s="19"/>
      <c r="R60" s="19"/>
      <c r="S60" s="19"/>
      <c r="T60" s="81"/>
      <c r="V60" s="79"/>
    </row>
    <row r="61" spans="1:22">
      <c r="A61" s="90"/>
      <c r="B61" s="114" t="s">
        <v>81</v>
      </c>
      <c r="C61" s="115"/>
      <c r="D61" s="116"/>
      <c r="E61" s="117"/>
      <c r="F61" s="175"/>
      <c r="G61" s="176"/>
      <c r="H61" s="177"/>
      <c r="I61" s="178"/>
      <c r="J61" s="179"/>
      <c r="K61" s="180"/>
      <c r="L61" s="181"/>
      <c r="M61" s="180"/>
      <c r="N61" s="181"/>
      <c r="O61" s="182"/>
      <c r="P61" s="124"/>
      <c r="Q61" s="123"/>
      <c r="R61" s="123"/>
      <c r="S61" s="123"/>
      <c r="T61" s="245"/>
      <c r="V61" s="79"/>
    </row>
    <row r="62" spans="1:22">
      <c r="A62" s="9"/>
      <c r="B62" s="10" t="s">
        <v>108</v>
      </c>
      <c r="C62" s="9"/>
      <c r="D62" s="9"/>
      <c r="E62" s="9"/>
      <c r="F62" s="159">
        <v>50000</v>
      </c>
      <c r="G62" s="160">
        <f>$F$189*F62</f>
        <v>5000</v>
      </c>
      <c r="H62" s="161">
        <f t="shared" si="11"/>
        <v>55000</v>
      </c>
      <c r="I62" s="162">
        <f>H62/$F$184</f>
        <v>0.10173560949803651</v>
      </c>
      <c r="J62" s="163">
        <v>0</v>
      </c>
      <c r="K62" s="161">
        <f t="shared" si="13"/>
        <v>0</v>
      </c>
      <c r="L62" s="164">
        <v>0</v>
      </c>
      <c r="M62" s="161">
        <f t="shared" si="14"/>
        <v>0</v>
      </c>
      <c r="N62" s="165">
        <f t="shared" si="15"/>
        <v>55000</v>
      </c>
      <c r="O62" s="166">
        <f t="shared" si="16"/>
        <v>1</v>
      </c>
      <c r="P62" s="95"/>
      <c r="Q62" s="71"/>
      <c r="R62" s="71"/>
      <c r="S62" s="71"/>
      <c r="T62" s="82"/>
    </row>
    <row r="63" spans="1:22">
      <c r="A63" s="9"/>
      <c r="B63" s="10" t="s">
        <v>107</v>
      </c>
      <c r="C63" s="9"/>
      <c r="D63" s="9"/>
      <c r="E63" s="9"/>
      <c r="F63" s="159">
        <v>3500</v>
      </c>
      <c r="G63" s="160">
        <f t="shared" ref="G63:G64" si="46">$F$189*F63</f>
        <v>350</v>
      </c>
      <c r="H63" s="161">
        <f t="shared" si="11"/>
        <v>3850</v>
      </c>
      <c r="I63" s="162">
        <f t="shared" ref="I63:I64" si="47">H63/$F$184</f>
        <v>7.1214926648625549E-3</v>
      </c>
      <c r="J63" s="163">
        <v>0</v>
      </c>
      <c r="K63" s="161">
        <f t="shared" si="13"/>
        <v>0</v>
      </c>
      <c r="L63" s="164">
        <v>0</v>
      </c>
      <c r="M63" s="161">
        <f t="shared" si="14"/>
        <v>0</v>
      </c>
      <c r="N63" s="165">
        <f t="shared" si="15"/>
        <v>3850</v>
      </c>
      <c r="O63" s="166">
        <f t="shared" si="16"/>
        <v>1</v>
      </c>
      <c r="P63" s="95"/>
      <c r="Q63" s="71"/>
      <c r="R63" s="71"/>
      <c r="S63" s="71"/>
      <c r="T63" s="82"/>
    </row>
    <row r="64" spans="1:22">
      <c r="A64" s="9"/>
      <c r="B64" s="10" t="s">
        <v>74</v>
      </c>
      <c r="C64" s="9"/>
      <c r="D64" s="9"/>
      <c r="E64" s="9"/>
      <c r="F64" s="159">
        <v>700</v>
      </c>
      <c r="G64" s="160">
        <f t="shared" si="46"/>
        <v>70</v>
      </c>
      <c r="H64" s="161">
        <f t="shared" si="11"/>
        <v>770</v>
      </c>
      <c r="I64" s="162">
        <f t="shared" si="47"/>
        <v>1.424298532972511E-3</v>
      </c>
      <c r="J64" s="163">
        <v>0</v>
      </c>
      <c r="K64" s="161">
        <f t="shared" si="13"/>
        <v>0</v>
      </c>
      <c r="L64" s="164">
        <v>0</v>
      </c>
      <c r="M64" s="161">
        <f t="shared" si="14"/>
        <v>0</v>
      </c>
      <c r="N64" s="165">
        <f t="shared" si="15"/>
        <v>770</v>
      </c>
      <c r="O64" s="166">
        <f t="shared" si="16"/>
        <v>1</v>
      </c>
      <c r="P64" s="95"/>
      <c r="Q64" s="71"/>
      <c r="R64" s="71"/>
      <c r="S64" s="71"/>
      <c r="T64" s="82"/>
    </row>
    <row r="65" spans="1:20">
      <c r="A65" s="9"/>
      <c r="B65" s="10" t="s">
        <v>109</v>
      </c>
      <c r="C65" s="9"/>
      <c r="D65" s="9"/>
      <c r="E65" s="9"/>
      <c r="F65" s="159">
        <v>10000</v>
      </c>
      <c r="G65" s="160">
        <f t="shared" ref="G65:G75" si="48">$F$189*F65</f>
        <v>1000</v>
      </c>
      <c r="H65" s="161">
        <f>F65+G65</f>
        <v>11000</v>
      </c>
      <c r="I65" s="162">
        <f t="shared" ref="I65:I75" si="49">H65/$F$184</f>
        <v>2.0347121899607301E-2</v>
      </c>
      <c r="J65" s="163">
        <v>0</v>
      </c>
      <c r="K65" s="161">
        <f>J65*H65</f>
        <v>0</v>
      </c>
      <c r="L65" s="164">
        <v>0</v>
      </c>
      <c r="M65" s="161">
        <f>K65-L65</f>
        <v>0</v>
      </c>
      <c r="N65" s="165">
        <f>H65-K65</f>
        <v>11000</v>
      </c>
      <c r="O65" s="166">
        <f>N65/H65</f>
        <v>1</v>
      </c>
      <c r="P65" s="95"/>
      <c r="Q65" s="71"/>
      <c r="R65" s="71"/>
      <c r="S65" s="71"/>
      <c r="T65" s="82"/>
    </row>
    <row r="66" spans="1:20">
      <c r="A66" s="9"/>
      <c r="B66" s="10" t="s">
        <v>48</v>
      </c>
      <c r="C66" s="9"/>
      <c r="D66" s="9"/>
      <c r="E66" s="9"/>
      <c r="F66" s="159">
        <v>3000</v>
      </c>
      <c r="G66" s="160">
        <f t="shared" si="48"/>
        <v>300</v>
      </c>
      <c r="H66" s="161">
        <f>F66+G66</f>
        <v>3300</v>
      </c>
      <c r="I66" s="162">
        <f t="shared" si="49"/>
        <v>6.1041365698821905E-3</v>
      </c>
      <c r="J66" s="163">
        <v>0</v>
      </c>
      <c r="K66" s="161">
        <f>J66*H66</f>
        <v>0</v>
      </c>
      <c r="L66" s="164">
        <v>0</v>
      </c>
      <c r="M66" s="161">
        <f>K66-L66</f>
        <v>0</v>
      </c>
      <c r="N66" s="165">
        <f>H66-K66</f>
        <v>3300</v>
      </c>
      <c r="O66" s="166">
        <f>N66/H66</f>
        <v>1</v>
      </c>
      <c r="P66" s="95"/>
      <c r="Q66" s="71"/>
      <c r="R66" s="71"/>
      <c r="S66" s="71"/>
      <c r="T66" s="82"/>
    </row>
    <row r="67" spans="1:20">
      <c r="A67" s="9"/>
      <c r="B67" s="10" t="s">
        <v>49</v>
      </c>
      <c r="C67" s="9"/>
      <c r="D67" s="9"/>
      <c r="E67" s="9"/>
      <c r="F67" s="159">
        <v>2500</v>
      </c>
      <c r="G67" s="160">
        <f t="shared" si="48"/>
        <v>250</v>
      </c>
      <c r="H67" s="161">
        <f>F67+G67</f>
        <v>2750</v>
      </c>
      <c r="I67" s="162">
        <f t="shared" si="49"/>
        <v>5.0867804749018253E-3</v>
      </c>
      <c r="J67" s="163">
        <v>0</v>
      </c>
      <c r="K67" s="161">
        <f>J67*H67</f>
        <v>0</v>
      </c>
      <c r="L67" s="164">
        <v>0</v>
      </c>
      <c r="M67" s="161">
        <f>K67-L67</f>
        <v>0</v>
      </c>
      <c r="N67" s="165">
        <f>H67-K67</f>
        <v>2750</v>
      </c>
      <c r="O67" s="166">
        <f>N67/H67</f>
        <v>1</v>
      </c>
      <c r="P67" s="95"/>
      <c r="Q67" s="71"/>
      <c r="R67" s="71"/>
      <c r="S67" s="71"/>
      <c r="T67" s="82"/>
    </row>
    <row r="68" spans="1:20">
      <c r="A68" s="9"/>
      <c r="B68" s="10" t="s">
        <v>111</v>
      </c>
      <c r="C68" s="9"/>
      <c r="D68" s="9"/>
      <c r="E68" s="9"/>
      <c r="F68" s="159">
        <v>1500</v>
      </c>
      <c r="G68" s="160">
        <f t="shared" si="48"/>
        <v>150</v>
      </c>
      <c r="H68" s="161">
        <f>F68+G68</f>
        <v>1650</v>
      </c>
      <c r="I68" s="162">
        <f t="shared" si="49"/>
        <v>3.0520682849410953E-3</v>
      </c>
      <c r="J68" s="163">
        <v>0</v>
      </c>
      <c r="K68" s="161">
        <f>J68*H68</f>
        <v>0</v>
      </c>
      <c r="L68" s="164">
        <v>0</v>
      </c>
      <c r="M68" s="161">
        <f>K68-L68</f>
        <v>0</v>
      </c>
      <c r="N68" s="165">
        <f>H68-K68</f>
        <v>1650</v>
      </c>
      <c r="O68" s="166">
        <f>N68/H68</f>
        <v>1</v>
      </c>
      <c r="P68" s="95"/>
      <c r="Q68" s="71"/>
      <c r="R68" s="71"/>
      <c r="S68" s="71"/>
      <c r="T68" s="82"/>
    </row>
    <row r="69" spans="1:20">
      <c r="A69" s="9"/>
      <c r="B69" s="10" t="s">
        <v>85</v>
      </c>
      <c r="C69" s="9"/>
      <c r="D69" s="9"/>
      <c r="E69" s="9"/>
      <c r="F69" s="159">
        <v>5000</v>
      </c>
      <c r="G69" s="160">
        <f t="shared" si="48"/>
        <v>500</v>
      </c>
      <c r="H69" s="161">
        <f t="shared" ref="H69" si="50">F69+G69</f>
        <v>5500</v>
      </c>
      <c r="I69" s="162">
        <f t="shared" si="49"/>
        <v>1.0173560949803651E-2</v>
      </c>
      <c r="J69" s="163">
        <v>0</v>
      </c>
      <c r="K69" s="161">
        <f t="shared" ref="K69" si="51">J69*H69</f>
        <v>0</v>
      </c>
      <c r="L69" s="164">
        <v>0</v>
      </c>
      <c r="M69" s="161">
        <f t="shared" ref="M69" si="52">K69-L69</f>
        <v>0</v>
      </c>
      <c r="N69" s="165">
        <f t="shared" ref="N69" si="53">H69-K69</f>
        <v>5500</v>
      </c>
      <c r="O69" s="166">
        <f t="shared" ref="O69" si="54">N69/H69</f>
        <v>1</v>
      </c>
      <c r="P69" s="95"/>
      <c r="Q69" s="71"/>
      <c r="R69" s="71"/>
      <c r="S69" s="71"/>
      <c r="T69" s="82"/>
    </row>
    <row r="70" spans="1:20">
      <c r="A70" s="9"/>
      <c r="B70" s="10" t="s">
        <v>110</v>
      </c>
      <c r="C70" s="9"/>
      <c r="D70" s="9"/>
      <c r="E70" s="9"/>
      <c r="F70" s="159">
        <v>1200</v>
      </c>
      <c r="G70" s="160">
        <f t="shared" si="48"/>
        <v>120</v>
      </c>
      <c r="H70" s="161">
        <f t="shared" ref="H70:H75" si="55">F70+G70</f>
        <v>1320</v>
      </c>
      <c r="I70" s="162">
        <f t="shared" si="49"/>
        <v>2.441654627952876E-3</v>
      </c>
      <c r="J70" s="163">
        <v>0</v>
      </c>
      <c r="K70" s="161">
        <f t="shared" ref="K70:K75" si="56">J70*H70</f>
        <v>0</v>
      </c>
      <c r="L70" s="164">
        <v>0</v>
      </c>
      <c r="M70" s="161">
        <f t="shared" ref="M70:M75" si="57">K70-L70</f>
        <v>0</v>
      </c>
      <c r="N70" s="165">
        <f t="shared" ref="N70:N75" si="58">H70-K70</f>
        <v>1320</v>
      </c>
      <c r="O70" s="166">
        <f t="shared" ref="O70:O75" si="59">N70/H70</f>
        <v>1</v>
      </c>
      <c r="P70" s="95"/>
      <c r="Q70" s="71"/>
      <c r="R70" s="71"/>
      <c r="S70" s="71"/>
      <c r="T70" s="82"/>
    </row>
    <row r="71" spans="1:20">
      <c r="A71" s="9"/>
      <c r="B71" s="10" t="s">
        <v>86</v>
      </c>
      <c r="C71" s="9"/>
      <c r="D71" s="9"/>
      <c r="E71" s="9"/>
      <c r="F71" s="159">
        <v>14000</v>
      </c>
      <c r="G71" s="160">
        <f t="shared" si="48"/>
        <v>1400</v>
      </c>
      <c r="H71" s="161">
        <f t="shared" si="55"/>
        <v>15400</v>
      </c>
      <c r="I71" s="162">
        <f t="shared" si="49"/>
        <v>2.8485970659450219E-2</v>
      </c>
      <c r="J71" s="163">
        <v>0</v>
      </c>
      <c r="K71" s="161">
        <f t="shared" si="56"/>
        <v>0</v>
      </c>
      <c r="L71" s="164">
        <v>0</v>
      </c>
      <c r="M71" s="161">
        <f t="shared" si="57"/>
        <v>0</v>
      </c>
      <c r="N71" s="165">
        <f t="shared" si="58"/>
        <v>15400</v>
      </c>
      <c r="O71" s="166">
        <f t="shared" si="59"/>
        <v>1</v>
      </c>
      <c r="P71" s="95"/>
      <c r="Q71" s="71"/>
      <c r="R71" s="71"/>
      <c r="S71" s="71"/>
      <c r="T71" s="82"/>
    </row>
    <row r="72" spans="1:20">
      <c r="A72" s="9"/>
      <c r="B72" s="10" t="s">
        <v>54</v>
      </c>
      <c r="C72" s="9"/>
      <c r="D72" s="9"/>
      <c r="E72" s="9"/>
      <c r="F72" s="159">
        <v>6000</v>
      </c>
      <c r="G72" s="160">
        <f t="shared" si="48"/>
        <v>600</v>
      </c>
      <c r="H72" s="161">
        <f t="shared" si="55"/>
        <v>6600</v>
      </c>
      <c r="I72" s="162">
        <f t="shared" si="49"/>
        <v>1.2208273139764381E-2</v>
      </c>
      <c r="J72" s="163">
        <v>0</v>
      </c>
      <c r="K72" s="161">
        <f t="shared" si="56"/>
        <v>0</v>
      </c>
      <c r="L72" s="164">
        <v>0</v>
      </c>
      <c r="M72" s="161">
        <f t="shared" si="57"/>
        <v>0</v>
      </c>
      <c r="N72" s="165">
        <f t="shared" si="58"/>
        <v>6600</v>
      </c>
      <c r="O72" s="166">
        <f t="shared" si="59"/>
        <v>1</v>
      </c>
      <c r="P72" s="95"/>
      <c r="Q72" s="71"/>
      <c r="R72" s="71"/>
      <c r="S72" s="71"/>
      <c r="T72" s="82"/>
    </row>
    <row r="73" spans="1:20">
      <c r="A73" s="9"/>
      <c r="B73" s="10" t="s">
        <v>87</v>
      </c>
      <c r="C73" s="9"/>
      <c r="D73" s="9"/>
      <c r="E73" s="9"/>
      <c r="F73" s="159">
        <v>12000</v>
      </c>
      <c r="G73" s="160">
        <f t="shared" si="48"/>
        <v>1200</v>
      </c>
      <c r="H73" s="161">
        <f t="shared" si="55"/>
        <v>13200</v>
      </c>
      <c r="I73" s="162">
        <f t="shared" si="49"/>
        <v>2.4416546279528762E-2</v>
      </c>
      <c r="J73" s="163">
        <v>0</v>
      </c>
      <c r="K73" s="161">
        <f t="shared" si="56"/>
        <v>0</v>
      </c>
      <c r="L73" s="164">
        <v>0</v>
      </c>
      <c r="M73" s="161">
        <f t="shared" si="57"/>
        <v>0</v>
      </c>
      <c r="N73" s="165">
        <f t="shared" si="58"/>
        <v>13200</v>
      </c>
      <c r="O73" s="166">
        <f t="shared" si="59"/>
        <v>1</v>
      </c>
      <c r="P73" s="95"/>
      <c r="Q73" s="71"/>
      <c r="R73" s="71"/>
      <c r="S73" s="71"/>
      <c r="T73" s="82"/>
    </row>
    <row r="74" spans="1:20">
      <c r="A74" s="9"/>
      <c r="B74" s="10" t="s">
        <v>91</v>
      </c>
      <c r="C74" s="9"/>
      <c r="D74" s="9"/>
      <c r="E74" s="9"/>
      <c r="F74" s="159">
        <v>4000</v>
      </c>
      <c r="G74" s="160">
        <f t="shared" si="48"/>
        <v>400</v>
      </c>
      <c r="H74" s="161">
        <f t="shared" si="55"/>
        <v>4400</v>
      </c>
      <c r="I74" s="162">
        <f t="shared" si="49"/>
        <v>8.1388487598429201E-3</v>
      </c>
      <c r="J74" s="163">
        <v>0</v>
      </c>
      <c r="K74" s="161">
        <f t="shared" si="56"/>
        <v>0</v>
      </c>
      <c r="L74" s="164">
        <v>0</v>
      </c>
      <c r="M74" s="161">
        <f t="shared" si="57"/>
        <v>0</v>
      </c>
      <c r="N74" s="165">
        <f t="shared" si="58"/>
        <v>4400</v>
      </c>
      <c r="O74" s="166">
        <f t="shared" si="59"/>
        <v>1</v>
      </c>
      <c r="P74" s="95"/>
      <c r="Q74" s="71"/>
      <c r="R74" s="71"/>
      <c r="S74" s="71"/>
      <c r="T74" s="82"/>
    </row>
    <row r="75" spans="1:20">
      <c r="A75" s="90"/>
      <c r="B75" s="2" t="s">
        <v>5</v>
      </c>
      <c r="C75" s="11"/>
      <c r="D75" s="11"/>
      <c r="E75" s="1"/>
      <c r="F75" s="183">
        <v>4800</v>
      </c>
      <c r="G75" s="184">
        <f t="shared" si="48"/>
        <v>480</v>
      </c>
      <c r="H75" s="185">
        <f t="shared" si="55"/>
        <v>5280</v>
      </c>
      <c r="I75" s="186">
        <f t="shared" si="49"/>
        <v>9.7666185118115041E-3</v>
      </c>
      <c r="J75" s="187">
        <v>0</v>
      </c>
      <c r="K75" s="185">
        <f t="shared" si="56"/>
        <v>0</v>
      </c>
      <c r="L75" s="188">
        <v>0</v>
      </c>
      <c r="M75" s="185">
        <f t="shared" si="57"/>
        <v>0</v>
      </c>
      <c r="N75" s="189">
        <f t="shared" si="58"/>
        <v>5280</v>
      </c>
      <c r="O75" s="190">
        <f t="shared" si="59"/>
        <v>1</v>
      </c>
      <c r="P75" s="68"/>
      <c r="Q75" s="19"/>
      <c r="R75" s="19"/>
      <c r="S75" s="19"/>
      <c r="T75" s="81"/>
    </row>
    <row r="76" spans="1:20">
      <c r="A76" s="90"/>
      <c r="B76" s="114" t="s">
        <v>71</v>
      </c>
      <c r="C76" s="115"/>
      <c r="D76" s="116"/>
      <c r="E76" s="117"/>
      <c r="F76" s="175"/>
      <c r="G76" s="176"/>
      <c r="H76" s="177"/>
      <c r="I76" s="178"/>
      <c r="J76" s="179"/>
      <c r="K76" s="180"/>
      <c r="L76" s="181"/>
      <c r="M76" s="180"/>
      <c r="N76" s="181"/>
      <c r="O76" s="182"/>
      <c r="P76" s="124"/>
      <c r="Q76" s="123"/>
      <c r="R76" s="123"/>
      <c r="S76" s="123"/>
      <c r="T76" s="245"/>
    </row>
    <row r="77" spans="1:20">
      <c r="A77" s="9"/>
      <c r="B77" s="10" t="s">
        <v>112</v>
      </c>
      <c r="C77" s="9"/>
      <c r="D77" s="9"/>
      <c r="E77" s="9"/>
      <c r="F77" s="159">
        <v>12000</v>
      </c>
      <c r="G77" s="160">
        <f>$F$189*F77</f>
        <v>1200</v>
      </c>
      <c r="H77" s="161">
        <f t="shared" si="11"/>
        <v>13200</v>
      </c>
      <c r="I77" s="162">
        <f>H77/$F$184</f>
        <v>2.4416546279528762E-2</v>
      </c>
      <c r="J77" s="163">
        <v>0</v>
      </c>
      <c r="K77" s="161">
        <f t="shared" si="13"/>
        <v>0</v>
      </c>
      <c r="L77" s="164">
        <v>0</v>
      </c>
      <c r="M77" s="161">
        <f t="shared" si="14"/>
        <v>0</v>
      </c>
      <c r="N77" s="165">
        <f t="shared" si="15"/>
        <v>13200</v>
      </c>
      <c r="O77" s="166">
        <f t="shared" si="16"/>
        <v>1</v>
      </c>
      <c r="P77" s="95"/>
      <c r="Q77" s="71"/>
      <c r="R77" s="71"/>
      <c r="S77" s="71"/>
      <c r="T77" s="82"/>
    </row>
    <row r="78" spans="1:20">
      <c r="A78" s="9"/>
      <c r="B78" s="10" t="s">
        <v>116</v>
      </c>
      <c r="C78" s="9"/>
      <c r="D78" s="9"/>
      <c r="E78" s="9"/>
      <c r="F78" s="159">
        <v>2500</v>
      </c>
      <c r="G78" s="160">
        <f t="shared" ref="G78" si="60">$F$189*F78</f>
        <v>250</v>
      </c>
      <c r="H78" s="161">
        <f t="shared" ref="H78" si="61">F78+G78</f>
        <v>2750</v>
      </c>
      <c r="I78" s="162">
        <f t="shared" ref="I78" si="62">H78/$F$184</f>
        <v>5.0867804749018253E-3</v>
      </c>
      <c r="J78" s="163">
        <v>0</v>
      </c>
      <c r="K78" s="161">
        <f t="shared" ref="K78" si="63">J78*H78</f>
        <v>0</v>
      </c>
      <c r="L78" s="164">
        <v>0</v>
      </c>
      <c r="M78" s="161">
        <f t="shared" ref="M78" si="64">K78-L78</f>
        <v>0</v>
      </c>
      <c r="N78" s="165">
        <f t="shared" ref="N78" si="65">H78-K78</f>
        <v>2750</v>
      </c>
      <c r="O78" s="166">
        <f t="shared" ref="O78" si="66">N78/H78</f>
        <v>1</v>
      </c>
      <c r="P78" s="95"/>
      <c r="Q78" s="71"/>
      <c r="R78" s="71"/>
      <c r="S78" s="71"/>
      <c r="T78" s="82"/>
    </row>
    <row r="79" spans="1:20">
      <c r="A79" s="9"/>
      <c r="B79" s="96" t="s">
        <v>113</v>
      </c>
      <c r="C79" s="97"/>
      <c r="D79" s="97"/>
      <c r="E79" s="97"/>
      <c r="F79" s="191">
        <v>6500</v>
      </c>
      <c r="G79" s="192">
        <f>$F$189*F79</f>
        <v>650</v>
      </c>
      <c r="H79" s="193">
        <f t="shared" ref="H79" si="67">F79+G79</f>
        <v>7150</v>
      </c>
      <c r="I79" s="194">
        <f>H79/$F$184</f>
        <v>1.3225629234744745E-2</v>
      </c>
      <c r="J79" s="195">
        <v>0</v>
      </c>
      <c r="K79" s="193">
        <f t="shared" ref="K79" si="68">J79*H79</f>
        <v>0</v>
      </c>
      <c r="L79" s="196">
        <v>0</v>
      </c>
      <c r="M79" s="193">
        <f t="shared" ref="M79" si="69">K79-L79</f>
        <v>0</v>
      </c>
      <c r="N79" s="197">
        <f t="shared" ref="N79" si="70">H79-K79</f>
        <v>7150</v>
      </c>
      <c r="O79" s="198">
        <f t="shared" ref="O79" si="71">N79/H79</f>
        <v>1</v>
      </c>
      <c r="P79" s="98"/>
      <c r="Q79" s="99"/>
      <c r="R79" s="99"/>
      <c r="S79" s="99"/>
      <c r="T79" s="80"/>
    </row>
    <row r="80" spans="1:20">
      <c r="A80" s="9"/>
      <c r="B80" s="10" t="s">
        <v>114</v>
      </c>
      <c r="C80" s="9"/>
      <c r="D80" s="9"/>
      <c r="E80" s="9"/>
      <c r="F80" s="159"/>
      <c r="G80" s="160"/>
      <c r="H80" s="161"/>
      <c r="I80" s="162"/>
      <c r="J80" s="163"/>
      <c r="K80" s="161"/>
      <c r="L80" s="164"/>
      <c r="M80" s="161"/>
      <c r="N80" s="165"/>
      <c r="O80" s="166"/>
      <c r="P80" s="95"/>
      <c r="Q80" s="71"/>
      <c r="R80" s="71"/>
      <c r="S80" s="71"/>
      <c r="T80" s="82"/>
    </row>
    <row r="81" spans="1:20">
      <c r="A81" s="9"/>
      <c r="B81" s="10" t="s">
        <v>115</v>
      </c>
      <c r="C81" s="9"/>
      <c r="D81" s="9"/>
      <c r="E81" s="9"/>
      <c r="F81" s="159">
        <v>2000</v>
      </c>
      <c r="G81" s="160">
        <f t="shared" ref="G81:G84" si="72">$F$189*F81</f>
        <v>200</v>
      </c>
      <c r="H81" s="161">
        <f t="shared" ref="H81" si="73">F81+G81</f>
        <v>2200</v>
      </c>
      <c r="I81" s="162">
        <f t="shared" ref="I81:I84" si="74">H81/$F$184</f>
        <v>4.06942437992146E-3</v>
      </c>
      <c r="J81" s="163">
        <v>0</v>
      </c>
      <c r="K81" s="161">
        <f t="shared" ref="K81" si="75">J81*H81</f>
        <v>0</v>
      </c>
      <c r="L81" s="164">
        <v>0</v>
      </c>
      <c r="M81" s="161">
        <f t="shared" ref="M81" si="76">K81-L81</f>
        <v>0</v>
      </c>
      <c r="N81" s="165">
        <f t="shared" ref="N81" si="77">H81-K81</f>
        <v>2200</v>
      </c>
      <c r="O81" s="166">
        <f t="shared" ref="O81" si="78">N81/H81</f>
        <v>1</v>
      </c>
      <c r="P81" s="95"/>
      <c r="Q81" s="71"/>
      <c r="R81" s="71"/>
      <c r="S81" s="71"/>
      <c r="T81" s="82"/>
    </row>
    <row r="82" spans="1:20">
      <c r="A82" s="9"/>
      <c r="B82" s="10" t="s">
        <v>59</v>
      </c>
      <c r="C82" s="9"/>
      <c r="D82" s="9"/>
      <c r="E82" s="9"/>
      <c r="F82" s="159">
        <v>2800</v>
      </c>
      <c r="G82" s="160">
        <f>$F$189*F82</f>
        <v>280</v>
      </c>
      <c r="H82" s="161">
        <f>F82+G82</f>
        <v>3080</v>
      </c>
      <c r="I82" s="162">
        <f>H82/$F$184</f>
        <v>5.6971941318900441E-3</v>
      </c>
      <c r="J82" s="163">
        <v>0</v>
      </c>
      <c r="K82" s="161">
        <f>J82*H82</f>
        <v>0</v>
      </c>
      <c r="L82" s="164">
        <v>0</v>
      </c>
      <c r="M82" s="161">
        <f>K82-L82</f>
        <v>0</v>
      </c>
      <c r="N82" s="165">
        <f>H82-K82</f>
        <v>3080</v>
      </c>
      <c r="O82" s="166">
        <f>N82/H82</f>
        <v>1</v>
      </c>
      <c r="P82" s="95"/>
      <c r="Q82" s="71"/>
      <c r="R82" s="71"/>
      <c r="S82" s="71"/>
      <c r="T82" s="82"/>
    </row>
    <row r="83" spans="1:20">
      <c r="A83" s="9"/>
      <c r="B83" s="10" t="s">
        <v>117</v>
      </c>
      <c r="C83" s="9"/>
      <c r="D83" s="9"/>
      <c r="E83" s="9"/>
      <c r="F83" s="159">
        <v>600</v>
      </c>
      <c r="G83" s="160">
        <f t="shared" si="72"/>
        <v>60</v>
      </c>
      <c r="H83" s="161">
        <f t="shared" ref="H83:H84" si="79">F83+G83</f>
        <v>660</v>
      </c>
      <c r="I83" s="162">
        <f t="shared" si="74"/>
        <v>1.220827313976438E-3</v>
      </c>
      <c r="J83" s="163">
        <v>0</v>
      </c>
      <c r="K83" s="161">
        <f t="shared" ref="K83:K84" si="80">J83*H83</f>
        <v>0</v>
      </c>
      <c r="L83" s="164">
        <v>0</v>
      </c>
      <c r="M83" s="161">
        <f t="shared" ref="M83:M84" si="81">K83-L83</f>
        <v>0</v>
      </c>
      <c r="N83" s="165">
        <f t="shared" ref="N83:N84" si="82">H83-K83</f>
        <v>660</v>
      </c>
      <c r="O83" s="166">
        <f t="shared" ref="O83:O84" si="83">N83/H83</f>
        <v>1</v>
      </c>
      <c r="P83" s="95"/>
      <c r="Q83" s="71"/>
      <c r="R83" s="71"/>
      <c r="S83" s="71"/>
      <c r="T83" s="82"/>
    </row>
    <row r="84" spans="1:20">
      <c r="A84" s="90"/>
      <c r="B84" s="2" t="s">
        <v>119</v>
      </c>
      <c r="C84" s="11"/>
      <c r="D84" s="11"/>
      <c r="E84" s="1"/>
      <c r="F84" s="183">
        <v>15000</v>
      </c>
      <c r="G84" s="184">
        <f t="shared" si="72"/>
        <v>1500</v>
      </c>
      <c r="H84" s="185">
        <f t="shared" si="79"/>
        <v>16500</v>
      </c>
      <c r="I84" s="186">
        <f t="shared" si="74"/>
        <v>3.0520682849410952E-2</v>
      </c>
      <c r="J84" s="187">
        <v>0</v>
      </c>
      <c r="K84" s="185">
        <f t="shared" si="80"/>
        <v>0</v>
      </c>
      <c r="L84" s="188">
        <v>0</v>
      </c>
      <c r="M84" s="185">
        <f t="shared" si="81"/>
        <v>0</v>
      </c>
      <c r="N84" s="189">
        <f t="shared" si="82"/>
        <v>16500</v>
      </c>
      <c r="O84" s="190">
        <f t="shared" si="83"/>
        <v>1</v>
      </c>
      <c r="P84" s="68"/>
      <c r="Q84" s="19"/>
      <c r="R84" s="19"/>
      <c r="S84" s="19"/>
      <c r="T84" s="81"/>
    </row>
    <row r="85" spans="1:20">
      <c r="A85" s="90"/>
      <c r="B85" s="114" t="s">
        <v>72</v>
      </c>
      <c r="C85" s="115"/>
      <c r="D85" s="116"/>
      <c r="E85" s="117"/>
      <c r="F85" s="175"/>
      <c r="G85" s="176"/>
      <c r="H85" s="177"/>
      <c r="I85" s="178"/>
      <c r="J85" s="179"/>
      <c r="K85" s="180"/>
      <c r="L85" s="181"/>
      <c r="M85" s="180"/>
      <c r="N85" s="181"/>
      <c r="O85" s="182"/>
      <c r="P85" s="124"/>
      <c r="Q85" s="123"/>
      <c r="R85" s="123"/>
      <c r="S85" s="123"/>
      <c r="T85" s="245"/>
    </row>
    <row r="86" spans="1:20">
      <c r="A86" s="9"/>
      <c r="B86" s="10" t="s">
        <v>118</v>
      </c>
      <c r="C86" s="9"/>
      <c r="D86" s="9"/>
      <c r="E86" s="9"/>
      <c r="F86" s="159">
        <v>6000</v>
      </c>
      <c r="G86" s="160">
        <f>$F$189*F86</f>
        <v>600</v>
      </c>
      <c r="H86" s="161">
        <f>F86+G86</f>
        <v>6600</v>
      </c>
      <c r="I86" s="162">
        <f>H86/$F$184</f>
        <v>1.2208273139764381E-2</v>
      </c>
      <c r="J86" s="163">
        <v>0</v>
      </c>
      <c r="K86" s="161">
        <f>J86*H86</f>
        <v>0</v>
      </c>
      <c r="L86" s="164">
        <v>0</v>
      </c>
      <c r="M86" s="161">
        <f>K86-L86</f>
        <v>0</v>
      </c>
      <c r="N86" s="165">
        <f>H86-K86</f>
        <v>6600</v>
      </c>
      <c r="O86" s="166">
        <f>N86/H86</f>
        <v>1</v>
      </c>
      <c r="P86" s="95"/>
      <c r="Q86" s="71"/>
      <c r="R86" s="71"/>
      <c r="S86" s="71"/>
      <c r="T86" s="82"/>
    </row>
    <row r="87" spans="1:20">
      <c r="A87" s="9"/>
      <c r="B87" s="10" t="s">
        <v>50</v>
      </c>
      <c r="C87" s="9"/>
      <c r="D87" s="9"/>
      <c r="E87" s="9"/>
      <c r="F87" s="159">
        <v>0</v>
      </c>
      <c r="G87" s="160">
        <f>$F$189*F87</f>
        <v>0</v>
      </c>
      <c r="H87" s="161">
        <f>F87+G87</f>
        <v>0</v>
      </c>
      <c r="I87" s="162">
        <f>H87/$F$184</f>
        <v>0</v>
      </c>
      <c r="J87" s="163">
        <v>0</v>
      </c>
      <c r="K87" s="161">
        <f>J87*H87</f>
        <v>0</v>
      </c>
      <c r="L87" s="164">
        <v>0</v>
      </c>
      <c r="M87" s="161">
        <f>K87-L87</f>
        <v>0</v>
      </c>
      <c r="N87" s="165">
        <f>H87-K87</f>
        <v>0</v>
      </c>
      <c r="O87" s="166" t="e">
        <f>N87/H87</f>
        <v>#DIV/0!</v>
      </c>
      <c r="P87" s="95"/>
      <c r="Q87" s="71"/>
      <c r="R87" s="71"/>
      <c r="S87" s="71"/>
      <c r="T87" s="82"/>
    </row>
    <row r="88" spans="1:20">
      <c r="A88" s="9"/>
      <c r="B88" s="10" t="s">
        <v>84</v>
      </c>
      <c r="C88" s="9"/>
      <c r="D88" s="9"/>
      <c r="E88" s="9"/>
      <c r="F88" s="159">
        <v>15000</v>
      </c>
      <c r="G88" s="160">
        <f>$F$189*F88</f>
        <v>1500</v>
      </c>
      <c r="H88" s="161">
        <f t="shared" ref="H88" si="84">F88+G88</f>
        <v>16500</v>
      </c>
      <c r="I88" s="162">
        <f>H88/$F$184</f>
        <v>3.0520682849410952E-2</v>
      </c>
      <c r="J88" s="163">
        <v>0</v>
      </c>
      <c r="K88" s="161">
        <f t="shared" ref="K88" si="85">J88*H88</f>
        <v>0</v>
      </c>
      <c r="L88" s="164">
        <v>0</v>
      </c>
      <c r="M88" s="161">
        <f t="shared" ref="M88" si="86">K88-L88</f>
        <v>0</v>
      </c>
      <c r="N88" s="165">
        <f t="shared" ref="N88" si="87">H88-K88</f>
        <v>16500</v>
      </c>
      <c r="O88" s="166">
        <f t="shared" ref="O88" si="88">N88/H88</f>
        <v>1</v>
      </c>
      <c r="P88" s="95"/>
      <c r="Q88" s="71"/>
      <c r="R88" s="71"/>
      <c r="S88" s="71"/>
      <c r="T88" s="82"/>
    </row>
    <row r="89" spans="1:20">
      <c r="A89" s="9"/>
      <c r="B89" s="10" t="s">
        <v>90</v>
      </c>
      <c r="C89" s="9"/>
      <c r="D89" s="9"/>
      <c r="E89" s="9"/>
      <c r="F89" s="159">
        <v>2500</v>
      </c>
      <c r="G89" s="160">
        <f>$F$189*F89</f>
        <v>250</v>
      </c>
      <c r="H89" s="161">
        <f>F89+G89</f>
        <v>2750</v>
      </c>
      <c r="I89" s="162">
        <f>H89/$F$184</f>
        <v>5.0867804749018253E-3</v>
      </c>
      <c r="J89" s="163">
        <v>0</v>
      </c>
      <c r="K89" s="161">
        <f>J89*H89</f>
        <v>0</v>
      </c>
      <c r="L89" s="164">
        <v>0</v>
      </c>
      <c r="M89" s="161">
        <f>K89-L89</f>
        <v>0</v>
      </c>
      <c r="N89" s="165">
        <f>H89-K89</f>
        <v>2750</v>
      </c>
      <c r="O89" s="166">
        <f>N89/H89</f>
        <v>1</v>
      </c>
      <c r="P89" s="95"/>
      <c r="Q89" s="71"/>
      <c r="R89" s="71"/>
      <c r="S89" s="71"/>
      <c r="T89" s="82"/>
    </row>
    <row r="90" spans="1:20">
      <c r="A90" s="90"/>
      <c r="B90" s="2" t="s">
        <v>120</v>
      </c>
      <c r="C90" s="11"/>
      <c r="D90" s="11"/>
      <c r="E90" s="1"/>
      <c r="F90" s="183">
        <v>2000</v>
      </c>
      <c r="G90" s="184">
        <f t="shared" ref="G90" si="89">$F$189*F90</f>
        <v>200</v>
      </c>
      <c r="H90" s="185">
        <f t="shared" ref="H90" si="90">F90+G90</f>
        <v>2200</v>
      </c>
      <c r="I90" s="186">
        <f t="shared" ref="I90" si="91">H90/$F$184</f>
        <v>4.06942437992146E-3</v>
      </c>
      <c r="J90" s="187">
        <v>0</v>
      </c>
      <c r="K90" s="185">
        <f t="shared" ref="K90" si="92">J90*H90</f>
        <v>0</v>
      </c>
      <c r="L90" s="188">
        <v>0</v>
      </c>
      <c r="M90" s="185">
        <f t="shared" ref="M90" si="93">K90-L90</f>
        <v>0</v>
      </c>
      <c r="N90" s="189">
        <f t="shared" ref="N90" si="94">H90-K90</f>
        <v>2200</v>
      </c>
      <c r="O90" s="190">
        <f t="shared" ref="O90" si="95">N90/H90</f>
        <v>1</v>
      </c>
      <c r="P90" s="68"/>
      <c r="Q90" s="19"/>
      <c r="R90" s="19"/>
      <c r="S90" s="19"/>
      <c r="T90" s="81"/>
    </row>
    <row r="91" spans="1:20">
      <c r="A91" s="90"/>
      <c r="B91" s="114" t="s">
        <v>73</v>
      </c>
      <c r="C91" s="115"/>
      <c r="D91" s="116"/>
      <c r="E91" s="117"/>
      <c r="F91" s="175"/>
      <c r="G91" s="176"/>
      <c r="H91" s="177"/>
      <c r="I91" s="178"/>
      <c r="J91" s="179"/>
      <c r="K91" s="180"/>
      <c r="L91" s="181"/>
      <c r="M91" s="180"/>
      <c r="N91" s="181"/>
      <c r="O91" s="182"/>
      <c r="P91" s="124"/>
      <c r="Q91" s="123"/>
      <c r="R91" s="123"/>
      <c r="S91" s="123"/>
      <c r="T91" s="245"/>
    </row>
    <row r="92" spans="1:20">
      <c r="A92" s="9"/>
      <c r="B92" s="10" t="s">
        <v>47</v>
      </c>
      <c r="C92" s="9"/>
      <c r="D92" s="9"/>
      <c r="E92" s="9"/>
      <c r="F92" s="159">
        <v>0</v>
      </c>
      <c r="G92" s="160">
        <f t="shared" ref="G92:G99" si="96">$F$189*F92</f>
        <v>0</v>
      </c>
      <c r="H92" s="161">
        <f>F92+G92</f>
        <v>0</v>
      </c>
      <c r="I92" s="162">
        <f t="shared" ref="I92:I99" si="97">H92/$F$184</f>
        <v>0</v>
      </c>
      <c r="J92" s="163">
        <v>0</v>
      </c>
      <c r="K92" s="161">
        <f>J92*H92</f>
        <v>0</v>
      </c>
      <c r="L92" s="164">
        <v>0</v>
      </c>
      <c r="M92" s="161">
        <f>K92-L92</f>
        <v>0</v>
      </c>
      <c r="N92" s="165">
        <f>H92-K92</f>
        <v>0</v>
      </c>
      <c r="O92" s="166" t="e">
        <f>N92/H92</f>
        <v>#DIV/0!</v>
      </c>
      <c r="P92" s="95"/>
      <c r="Q92" s="71"/>
      <c r="R92" s="71"/>
      <c r="S92" s="71"/>
      <c r="T92" s="82"/>
    </row>
    <row r="93" spans="1:20">
      <c r="A93" s="9"/>
      <c r="B93" s="10" t="s">
        <v>121</v>
      </c>
      <c r="C93" s="9"/>
      <c r="D93" s="9"/>
      <c r="E93" s="9"/>
      <c r="F93" s="159">
        <v>20000</v>
      </c>
      <c r="G93" s="160">
        <f t="shared" si="96"/>
        <v>2000</v>
      </c>
      <c r="H93" s="161">
        <f t="shared" ref="H93" si="98">F93+G93</f>
        <v>22000</v>
      </c>
      <c r="I93" s="162">
        <f t="shared" si="97"/>
        <v>4.0694243799214602E-2</v>
      </c>
      <c r="J93" s="163">
        <v>0</v>
      </c>
      <c r="K93" s="161">
        <f t="shared" ref="K93" si="99">J93*H93</f>
        <v>0</v>
      </c>
      <c r="L93" s="164">
        <v>0</v>
      </c>
      <c r="M93" s="161">
        <f t="shared" ref="M93" si="100">K93-L93</f>
        <v>0</v>
      </c>
      <c r="N93" s="165">
        <f t="shared" ref="N93" si="101">H93-K93</f>
        <v>22000</v>
      </c>
      <c r="O93" s="166">
        <f t="shared" ref="O93" si="102">N93/H93</f>
        <v>1</v>
      </c>
      <c r="P93" s="95"/>
      <c r="Q93" s="71"/>
      <c r="R93" s="71"/>
      <c r="S93" s="71"/>
      <c r="T93" s="82"/>
    </row>
    <row r="94" spans="1:20">
      <c r="A94" s="9"/>
      <c r="B94" s="10" t="s">
        <v>122</v>
      </c>
      <c r="C94" s="9"/>
      <c r="D94" s="9"/>
      <c r="E94" s="9"/>
      <c r="F94" s="159">
        <v>4500</v>
      </c>
      <c r="G94" s="160">
        <f t="shared" si="96"/>
        <v>450</v>
      </c>
      <c r="H94" s="161">
        <f t="shared" ref="H94:H99" si="103">F94+G94</f>
        <v>4950</v>
      </c>
      <c r="I94" s="162">
        <f t="shared" si="97"/>
        <v>9.1562048548232845E-3</v>
      </c>
      <c r="J94" s="163">
        <v>0</v>
      </c>
      <c r="K94" s="161">
        <f t="shared" ref="K94:K99" si="104">J94*H94</f>
        <v>0</v>
      </c>
      <c r="L94" s="164">
        <v>0</v>
      </c>
      <c r="M94" s="161">
        <f t="shared" ref="M94:M99" si="105">K94-L94</f>
        <v>0</v>
      </c>
      <c r="N94" s="165">
        <f t="shared" ref="N94:N99" si="106">H94-K94</f>
        <v>4950</v>
      </c>
      <c r="O94" s="166">
        <f t="shared" ref="O94:O99" si="107">N94/H94</f>
        <v>1</v>
      </c>
      <c r="P94" s="95"/>
      <c r="Q94" s="71"/>
      <c r="R94" s="71"/>
      <c r="S94" s="71"/>
      <c r="T94" s="82"/>
    </row>
    <row r="95" spans="1:20">
      <c r="A95" s="9"/>
      <c r="B95" s="10" t="s">
        <v>123</v>
      </c>
      <c r="C95" s="9"/>
      <c r="D95" s="9"/>
      <c r="E95" s="9"/>
      <c r="F95" s="159">
        <v>8500</v>
      </c>
      <c r="G95" s="160">
        <f t="shared" si="96"/>
        <v>850</v>
      </c>
      <c r="H95" s="161">
        <f t="shared" si="103"/>
        <v>9350</v>
      </c>
      <c r="I95" s="162">
        <f t="shared" si="97"/>
        <v>1.7295053614666205E-2</v>
      </c>
      <c r="J95" s="163">
        <v>0</v>
      </c>
      <c r="K95" s="161">
        <f t="shared" si="104"/>
        <v>0</v>
      </c>
      <c r="L95" s="164">
        <v>0</v>
      </c>
      <c r="M95" s="161">
        <f t="shared" si="105"/>
        <v>0</v>
      </c>
      <c r="N95" s="165">
        <f t="shared" si="106"/>
        <v>9350</v>
      </c>
      <c r="O95" s="166">
        <f t="shared" si="107"/>
        <v>1</v>
      </c>
      <c r="P95" s="95"/>
      <c r="Q95" s="71"/>
      <c r="R95" s="71"/>
      <c r="S95" s="71"/>
      <c r="T95" s="82"/>
    </row>
    <row r="96" spans="1:20">
      <c r="A96" s="9"/>
      <c r="B96" s="10" t="s">
        <v>51</v>
      </c>
      <c r="C96" s="9"/>
      <c r="D96" s="9"/>
      <c r="E96" s="9"/>
      <c r="F96" s="159">
        <v>4000</v>
      </c>
      <c r="G96" s="160">
        <f t="shared" si="96"/>
        <v>400</v>
      </c>
      <c r="H96" s="161">
        <f t="shared" si="103"/>
        <v>4400</v>
      </c>
      <c r="I96" s="162">
        <f t="shared" si="97"/>
        <v>8.1388487598429201E-3</v>
      </c>
      <c r="J96" s="163">
        <v>0</v>
      </c>
      <c r="K96" s="161">
        <f t="shared" si="104"/>
        <v>0</v>
      </c>
      <c r="L96" s="164">
        <v>0</v>
      </c>
      <c r="M96" s="161">
        <f t="shared" si="105"/>
        <v>0</v>
      </c>
      <c r="N96" s="165">
        <f t="shared" si="106"/>
        <v>4400</v>
      </c>
      <c r="O96" s="166">
        <f t="shared" si="107"/>
        <v>1</v>
      </c>
      <c r="P96" s="95"/>
      <c r="Q96" s="71"/>
      <c r="R96" s="71"/>
      <c r="S96" s="71"/>
      <c r="T96" s="82"/>
    </row>
    <row r="97" spans="1:20">
      <c r="A97" s="9"/>
      <c r="B97" s="10" t="s">
        <v>52</v>
      </c>
      <c r="C97" s="9"/>
      <c r="D97" s="9"/>
      <c r="E97" s="9"/>
      <c r="F97" s="159">
        <v>0</v>
      </c>
      <c r="G97" s="160">
        <f t="shared" si="96"/>
        <v>0</v>
      </c>
      <c r="H97" s="161">
        <f t="shared" si="103"/>
        <v>0</v>
      </c>
      <c r="I97" s="162">
        <f t="shared" si="97"/>
        <v>0</v>
      </c>
      <c r="J97" s="163">
        <v>0</v>
      </c>
      <c r="K97" s="161">
        <f t="shared" si="104"/>
        <v>0</v>
      </c>
      <c r="L97" s="164">
        <v>0</v>
      </c>
      <c r="M97" s="161">
        <f t="shared" si="105"/>
        <v>0</v>
      </c>
      <c r="N97" s="165">
        <f t="shared" si="106"/>
        <v>0</v>
      </c>
      <c r="O97" s="166" t="e">
        <f t="shared" si="107"/>
        <v>#DIV/0!</v>
      </c>
      <c r="P97" s="95"/>
      <c r="Q97" s="71"/>
      <c r="R97" s="71"/>
      <c r="S97" s="71"/>
      <c r="T97" s="82"/>
    </row>
    <row r="98" spans="1:20">
      <c r="A98" s="9"/>
      <c r="B98" s="10" t="s">
        <v>261</v>
      </c>
      <c r="C98" s="9"/>
      <c r="D98" s="9"/>
      <c r="E98" s="9"/>
      <c r="F98" s="159">
        <v>10000</v>
      </c>
      <c r="G98" s="160">
        <f t="shared" ref="G98" si="108">$F$189*F98</f>
        <v>1000</v>
      </c>
      <c r="H98" s="161">
        <f t="shared" si="103"/>
        <v>11000</v>
      </c>
      <c r="I98" s="162">
        <f t="shared" ref="I98" si="109">H98/$F$184</f>
        <v>2.0347121899607301E-2</v>
      </c>
      <c r="J98" s="163">
        <v>0</v>
      </c>
      <c r="K98" s="161">
        <f t="shared" si="104"/>
        <v>0</v>
      </c>
      <c r="L98" s="164">
        <v>0</v>
      </c>
      <c r="M98" s="161">
        <f t="shared" si="105"/>
        <v>0</v>
      </c>
      <c r="N98" s="165">
        <f t="shared" si="106"/>
        <v>11000</v>
      </c>
      <c r="O98" s="166">
        <f t="shared" si="107"/>
        <v>1</v>
      </c>
      <c r="P98" s="68"/>
      <c r="Q98" s="265"/>
      <c r="R98" s="265"/>
      <c r="S98" s="265"/>
      <c r="T98" s="81"/>
    </row>
    <row r="99" spans="1:20">
      <c r="A99" s="90"/>
      <c r="B99" s="2" t="s">
        <v>53</v>
      </c>
      <c r="C99" s="11"/>
      <c r="D99" s="11"/>
      <c r="E99" s="1"/>
      <c r="F99" s="183">
        <v>3500</v>
      </c>
      <c r="G99" s="184">
        <f t="shared" si="96"/>
        <v>350</v>
      </c>
      <c r="H99" s="185">
        <f t="shared" si="103"/>
        <v>3850</v>
      </c>
      <c r="I99" s="186">
        <f t="shared" si="97"/>
        <v>7.1214926648625549E-3</v>
      </c>
      <c r="J99" s="187">
        <v>0</v>
      </c>
      <c r="K99" s="185">
        <f t="shared" si="104"/>
        <v>0</v>
      </c>
      <c r="L99" s="188">
        <v>0</v>
      </c>
      <c r="M99" s="185">
        <f t="shared" si="105"/>
        <v>0</v>
      </c>
      <c r="N99" s="189">
        <f t="shared" si="106"/>
        <v>3850</v>
      </c>
      <c r="O99" s="190">
        <f t="shared" si="107"/>
        <v>1</v>
      </c>
      <c r="P99" s="68"/>
      <c r="Q99" s="19"/>
      <c r="R99" s="19"/>
      <c r="S99" s="19"/>
      <c r="T99" s="81"/>
    </row>
    <row r="100" spans="1:20">
      <c r="A100" s="90"/>
      <c r="B100" s="114" t="s">
        <v>125</v>
      </c>
      <c r="C100" s="115"/>
      <c r="D100" s="116"/>
      <c r="E100" s="117"/>
      <c r="F100" s="175"/>
      <c r="G100" s="176"/>
      <c r="H100" s="177"/>
      <c r="I100" s="178"/>
      <c r="J100" s="179"/>
      <c r="K100" s="180"/>
      <c r="L100" s="181"/>
      <c r="M100" s="180"/>
      <c r="N100" s="181"/>
      <c r="O100" s="182"/>
      <c r="P100" s="124"/>
      <c r="Q100" s="123"/>
      <c r="R100" s="123"/>
      <c r="S100" s="123"/>
      <c r="T100" s="245"/>
    </row>
    <row r="101" spans="1:20">
      <c r="A101" s="9"/>
      <c r="B101" s="10" t="s">
        <v>124</v>
      </c>
      <c r="C101" s="9"/>
      <c r="D101" s="9"/>
      <c r="E101" s="9"/>
      <c r="F101" s="159">
        <v>800</v>
      </c>
      <c r="G101" s="160">
        <f>$F$189*F101</f>
        <v>80</v>
      </c>
      <c r="H101" s="161">
        <f>F101+G101</f>
        <v>880</v>
      </c>
      <c r="I101" s="162">
        <f>H101/$F$184</f>
        <v>1.627769751968584E-3</v>
      </c>
      <c r="J101" s="163">
        <v>0</v>
      </c>
      <c r="K101" s="161">
        <f>J101*H101</f>
        <v>0</v>
      </c>
      <c r="L101" s="164">
        <v>0</v>
      </c>
      <c r="M101" s="161">
        <f>K101-L101</f>
        <v>0</v>
      </c>
      <c r="N101" s="165">
        <f>H101-K101</f>
        <v>880</v>
      </c>
      <c r="O101" s="166">
        <f>N101/H101</f>
        <v>1</v>
      </c>
      <c r="P101" s="95"/>
      <c r="Q101" s="71"/>
      <c r="R101" s="71"/>
      <c r="S101" s="71"/>
      <c r="T101" s="82"/>
    </row>
    <row r="102" spans="1:20">
      <c r="A102" s="9"/>
      <c r="B102" s="10" t="s">
        <v>126</v>
      </c>
      <c r="C102" s="9"/>
      <c r="D102" s="9"/>
      <c r="E102" s="9"/>
      <c r="F102" s="159">
        <v>400</v>
      </c>
      <c r="G102" s="160">
        <f t="shared" ref="G102" si="110">$F$189*F102</f>
        <v>40</v>
      </c>
      <c r="H102" s="161">
        <f t="shared" ref="H102" si="111">F102+G102</f>
        <v>440</v>
      </c>
      <c r="I102" s="162">
        <f t="shared" ref="I102" si="112">H102/$F$184</f>
        <v>8.1388487598429201E-4</v>
      </c>
      <c r="J102" s="163">
        <v>0</v>
      </c>
      <c r="K102" s="161">
        <f t="shared" ref="K102" si="113">J102*H102</f>
        <v>0</v>
      </c>
      <c r="L102" s="164">
        <v>0</v>
      </c>
      <c r="M102" s="161">
        <f t="shared" ref="M102" si="114">K102-L102</f>
        <v>0</v>
      </c>
      <c r="N102" s="165">
        <f t="shared" ref="N102" si="115">H102-K102</f>
        <v>440</v>
      </c>
      <c r="O102" s="166">
        <f t="shared" ref="O102" si="116">N102/H102</f>
        <v>1</v>
      </c>
      <c r="P102" s="95"/>
      <c r="Q102" s="71"/>
      <c r="R102" s="71"/>
      <c r="S102" s="71"/>
      <c r="T102" s="82"/>
    </row>
    <row r="103" spans="1:20">
      <c r="A103" s="9"/>
      <c r="B103" s="10" t="s">
        <v>155</v>
      </c>
      <c r="C103" s="9"/>
      <c r="D103" s="9"/>
      <c r="E103" s="9"/>
      <c r="F103" s="159">
        <v>1500</v>
      </c>
      <c r="G103" s="160">
        <f>$F$189*F103</f>
        <v>150</v>
      </c>
      <c r="H103" s="161">
        <f>F103+G103</f>
        <v>1650</v>
      </c>
      <c r="I103" s="162">
        <f>H103/$F$184</f>
        <v>3.0520682849410953E-3</v>
      </c>
      <c r="J103" s="163">
        <v>0</v>
      </c>
      <c r="K103" s="161">
        <f>J103*H103</f>
        <v>0</v>
      </c>
      <c r="L103" s="164">
        <v>0</v>
      </c>
      <c r="M103" s="161">
        <f>K103-L103</f>
        <v>0</v>
      </c>
      <c r="N103" s="165">
        <f>H103-K103</f>
        <v>1650</v>
      </c>
      <c r="O103" s="166">
        <f>N103/H103</f>
        <v>1</v>
      </c>
      <c r="P103" s="95"/>
      <c r="Q103" s="71"/>
      <c r="R103" s="71"/>
      <c r="S103" s="71"/>
      <c r="T103" s="82"/>
    </row>
    <row r="104" spans="1:20">
      <c r="A104" s="9"/>
      <c r="B104" s="10" t="s">
        <v>127</v>
      </c>
      <c r="C104" s="9"/>
      <c r="D104" s="9"/>
      <c r="E104" s="9"/>
      <c r="F104" s="159">
        <v>7500</v>
      </c>
      <c r="G104" s="160">
        <f>$F$189*F104</f>
        <v>750</v>
      </c>
      <c r="H104" s="161">
        <f t="shared" si="11"/>
        <v>8250</v>
      </c>
      <c r="I104" s="162">
        <f>H104/$F$184</f>
        <v>1.5260341424705476E-2</v>
      </c>
      <c r="J104" s="163">
        <v>0</v>
      </c>
      <c r="K104" s="161">
        <f t="shared" si="13"/>
        <v>0</v>
      </c>
      <c r="L104" s="164">
        <v>0</v>
      </c>
      <c r="M104" s="161">
        <f t="shared" si="14"/>
        <v>0</v>
      </c>
      <c r="N104" s="165">
        <f t="shared" si="15"/>
        <v>8250</v>
      </c>
      <c r="O104" s="166">
        <f t="shared" si="16"/>
        <v>1</v>
      </c>
      <c r="P104" s="95"/>
      <c r="Q104" s="71"/>
      <c r="R104" s="71"/>
      <c r="S104" s="71"/>
      <c r="T104" s="82"/>
    </row>
    <row r="105" spans="1:20">
      <c r="A105" s="90"/>
      <c r="B105" s="2" t="s">
        <v>128</v>
      </c>
      <c r="C105" s="11"/>
      <c r="D105" s="11"/>
      <c r="E105" s="1"/>
      <c r="F105" s="183">
        <v>200</v>
      </c>
      <c r="G105" s="184">
        <f>$F$189*F105</f>
        <v>20</v>
      </c>
      <c r="H105" s="185">
        <f>F105+G105</f>
        <v>220</v>
      </c>
      <c r="I105" s="186">
        <f>H105/$F$184</f>
        <v>4.06942437992146E-4</v>
      </c>
      <c r="J105" s="187">
        <v>0</v>
      </c>
      <c r="K105" s="185">
        <f>J105*H105</f>
        <v>0</v>
      </c>
      <c r="L105" s="188">
        <v>0</v>
      </c>
      <c r="M105" s="185">
        <f>K105-L105</f>
        <v>0</v>
      </c>
      <c r="N105" s="189">
        <f>H105-K105</f>
        <v>220</v>
      </c>
      <c r="O105" s="190">
        <f>N105/H105</f>
        <v>1</v>
      </c>
      <c r="P105" s="68"/>
      <c r="Q105" s="19"/>
      <c r="R105" s="19"/>
      <c r="S105" s="19"/>
      <c r="T105" s="81"/>
    </row>
    <row r="106" spans="1:20">
      <c r="A106" s="90"/>
      <c r="B106" s="114" t="s">
        <v>75</v>
      </c>
      <c r="C106" s="115"/>
      <c r="D106" s="116"/>
      <c r="E106" s="117"/>
      <c r="F106" s="175"/>
      <c r="G106" s="176"/>
      <c r="H106" s="177"/>
      <c r="I106" s="178"/>
      <c r="J106" s="179"/>
      <c r="K106" s="180"/>
      <c r="L106" s="181"/>
      <c r="M106" s="180"/>
      <c r="N106" s="181"/>
      <c r="O106" s="182"/>
      <c r="P106" s="124"/>
      <c r="Q106" s="123"/>
      <c r="R106" s="123"/>
      <c r="S106" s="123"/>
      <c r="T106" s="245"/>
    </row>
    <row r="107" spans="1:20">
      <c r="A107" s="9"/>
      <c r="B107" s="10" t="s">
        <v>92</v>
      </c>
      <c r="C107" s="9"/>
      <c r="D107" s="9"/>
      <c r="E107" s="9"/>
      <c r="F107" s="159">
        <v>12000</v>
      </c>
      <c r="G107" s="160">
        <f>$F$189*F107</f>
        <v>1200</v>
      </c>
      <c r="H107" s="161">
        <f>F107+G107</f>
        <v>13200</v>
      </c>
      <c r="I107" s="162">
        <f>H107/$F$184</f>
        <v>2.4416546279528762E-2</v>
      </c>
      <c r="J107" s="163">
        <v>0</v>
      </c>
      <c r="K107" s="161">
        <f>J107*H107</f>
        <v>0</v>
      </c>
      <c r="L107" s="164">
        <v>0</v>
      </c>
      <c r="M107" s="161">
        <f>K107-L107</f>
        <v>0</v>
      </c>
      <c r="N107" s="165">
        <f>H107-K107</f>
        <v>13200</v>
      </c>
      <c r="O107" s="166">
        <f>N107/H107</f>
        <v>1</v>
      </c>
      <c r="P107" s="95"/>
      <c r="Q107" s="71"/>
      <c r="R107" s="71"/>
      <c r="S107" s="71"/>
      <c r="T107" s="82"/>
    </row>
    <row r="108" spans="1:20">
      <c r="A108" s="90"/>
      <c r="B108" s="2" t="s">
        <v>93</v>
      </c>
      <c r="C108" s="11"/>
      <c r="D108" s="11"/>
      <c r="E108" s="1"/>
      <c r="F108" s="183">
        <v>1500</v>
      </c>
      <c r="G108" s="184">
        <f>$F$189*F108</f>
        <v>150</v>
      </c>
      <c r="H108" s="185">
        <f t="shared" ref="H108" si="117">F108+G108</f>
        <v>1650</v>
      </c>
      <c r="I108" s="186">
        <f>H108/$F$184</f>
        <v>3.0520682849410953E-3</v>
      </c>
      <c r="J108" s="187">
        <v>0</v>
      </c>
      <c r="K108" s="185">
        <f t="shared" ref="K108" si="118">J108*H108</f>
        <v>0</v>
      </c>
      <c r="L108" s="188">
        <v>0</v>
      </c>
      <c r="M108" s="185">
        <f t="shared" ref="M108" si="119">K108-L108</f>
        <v>0</v>
      </c>
      <c r="N108" s="189">
        <f t="shared" ref="N108" si="120">H108-K108</f>
        <v>1650</v>
      </c>
      <c r="O108" s="190">
        <f t="shared" ref="O108" si="121">N108/H108</f>
        <v>1</v>
      </c>
      <c r="P108" s="68"/>
      <c r="Q108" s="19"/>
      <c r="R108" s="19"/>
      <c r="S108" s="19"/>
      <c r="T108" s="81"/>
    </row>
    <row r="109" spans="1:20">
      <c r="A109" s="90"/>
      <c r="B109" s="114" t="s">
        <v>129</v>
      </c>
      <c r="C109" s="115"/>
      <c r="D109" s="116"/>
      <c r="E109" s="117"/>
      <c r="F109" s="175"/>
      <c r="G109" s="176"/>
      <c r="H109" s="177"/>
      <c r="I109" s="178"/>
      <c r="J109" s="179"/>
      <c r="K109" s="180"/>
      <c r="L109" s="181"/>
      <c r="M109" s="180"/>
      <c r="N109" s="181"/>
      <c r="O109" s="182"/>
      <c r="P109" s="124"/>
      <c r="Q109" s="123"/>
      <c r="R109" s="123"/>
      <c r="S109" s="123"/>
      <c r="T109" s="245"/>
    </row>
    <row r="110" spans="1:20">
      <c r="A110" s="90"/>
      <c r="B110" s="2" t="s">
        <v>130</v>
      </c>
      <c r="C110" s="11"/>
      <c r="D110" s="11"/>
      <c r="E110" s="1"/>
      <c r="F110" s="183">
        <v>0</v>
      </c>
      <c r="G110" s="184">
        <f t="shared" ref="G110" si="122">$F$189*F110</f>
        <v>0</v>
      </c>
      <c r="H110" s="185">
        <f t="shared" ref="H110" si="123">F110+G110</f>
        <v>0</v>
      </c>
      <c r="I110" s="186">
        <f t="shared" ref="I110" si="124">H110/$F$184</f>
        <v>0</v>
      </c>
      <c r="J110" s="187">
        <v>0</v>
      </c>
      <c r="K110" s="185">
        <f t="shared" ref="K110" si="125">J110*H110</f>
        <v>0</v>
      </c>
      <c r="L110" s="188">
        <v>0</v>
      </c>
      <c r="M110" s="185">
        <f t="shared" ref="M110" si="126">K110-L110</f>
        <v>0</v>
      </c>
      <c r="N110" s="189">
        <f t="shared" ref="N110" si="127">H110-K110</f>
        <v>0</v>
      </c>
      <c r="O110" s="190" t="e">
        <f t="shared" ref="O110" si="128">N110/H110</f>
        <v>#DIV/0!</v>
      </c>
      <c r="P110" s="68"/>
      <c r="Q110" s="19"/>
      <c r="R110" s="19"/>
      <c r="S110" s="19"/>
      <c r="T110" s="81"/>
    </row>
    <row r="111" spans="1:20">
      <c r="A111" s="90"/>
      <c r="B111" s="114" t="s">
        <v>76</v>
      </c>
      <c r="C111" s="115"/>
      <c r="D111" s="116"/>
      <c r="E111" s="117"/>
      <c r="F111" s="175"/>
      <c r="G111" s="176"/>
      <c r="H111" s="177"/>
      <c r="I111" s="178"/>
      <c r="J111" s="179"/>
      <c r="K111" s="180"/>
      <c r="L111" s="181"/>
      <c r="M111" s="180"/>
      <c r="N111" s="181"/>
      <c r="O111" s="182"/>
      <c r="P111" s="124"/>
      <c r="Q111" s="123"/>
      <c r="R111" s="123"/>
      <c r="S111" s="123"/>
      <c r="T111" s="245"/>
    </row>
    <row r="112" spans="1:20">
      <c r="A112" s="90"/>
      <c r="B112" s="2" t="s">
        <v>56</v>
      </c>
      <c r="C112" s="11"/>
      <c r="D112" s="11"/>
      <c r="E112" s="1"/>
      <c r="F112" s="183">
        <v>0</v>
      </c>
      <c r="G112" s="184">
        <f>$F$189*F112</f>
        <v>0</v>
      </c>
      <c r="H112" s="185">
        <f>F112+G112</f>
        <v>0</v>
      </c>
      <c r="I112" s="186">
        <f>H112/$F$184</f>
        <v>0</v>
      </c>
      <c r="J112" s="187">
        <v>0</v>
      </c>
      <c r="K112" s="185">
        <f>J112*H112</f>
        <v>0</v>
      </c>
      <c r="L112" s="188">
        <v>0</v>
      </c>
      <c r="M112" s="185">
        <f>K112-L112</f>
        <v>0</v>
      </c>
      <c r="N112" s="189">
        <f>H112-K112</f>
        <v>0</v>
      </c>
      <c r="O112" s="190" t="e">
        <f>N112/H112</f>
        <v>#DIV/0!</v>
      </c>
      <c r="P112" s="68"/>
      <c r="Q112" s="19"/>
      <c r="R112" s="19"/>
      <c r="S112" s="19"/>
      <c r="T112" s="81"/>
    </row>
    <row r="113" spans="1:20">
      <c r="A113" s="90"/>
      <c r="B113" s="114" t="s">
        <v>77</v>
      </c>
      <c r="C113" s="115"/>
      <c r="D113" s="116"/>
      <c r="E113" s="117"/>
      <c r="F113" s="175"/>
      <c r="G113" s="176"/>
      <c r="H113" s="177"/>
      <c r="I113" s="178"/>
      <c r="J113" s="179"/>
      <c r="K113" s="180"/>
      <c r="L113" s="181"/>
      <c r="M113" s="180"/>
      <c r="N113" s="181"/>
      <c r="O113" s="182"/>
      <c r="P113" s="124"/>
      <c r="Q113" s="123"/>
      <c r="R113" s="123"/>
      <c r="S113" s="123"/>
      <c r="T113" s="245"/>
    </row>
    <row r="114" spans="1:20">
      <c r="A114" s="9"/>
      <c r="B114" s="10" t="s">
        <v>58</v>
      </c>
      <c r="C114" s="9"/>
      <c r="D114" s="9"/>
      <c r="E114" s="9"/>
      <c r="F114" s="159">
        <v>0</v>
      </c>
      <c r="G114" s="160">
        <f>$F$189*F114</f>
        <v>0</v>
      </c>
      <c r="H114" s="161">
        <f>F114+G114</f>
        <v>0</v>
      </c>
      <c r="I114" s="162">
        <f>H114/$F$184</f>
        <v>0</v>
      </c>
      <c r="J114" s="163">
        <v>0</v>
      </c>
      <c r="K114" s="161">
        <f>J114*H114</f>
        <v>0</v>
      </c>
      <c r="L114" s="164">
        <v>0</v>
      </c>
      <c r="M114" s="161">
        <f>K114-L114</f>
        <v>0</v>
      </c>
      <c r="N114" s="165">
        <f>H114-K114</f>
        <v>0</v>
      </c>
      <c r="O114" s="166" t="e">
        <f>N114/H114</f>
        <v>#DIV/0!</v>
      </c>
      <c r="P114" s="95"/>
      <c r="Q114" s="71"/>
      <c r="R114" s="71"/>
      <c r="S114" s="71"/>
      <c r="T114" s="82"/>
    </row>
    <row r="115" spans="1:20">
      <c r="A115" s="106"/>
      <c r="B115" s="2" t="s">
        <v>57</v>
      </c>
      <c r="C115" s="1"/>
      <c r="D115" s="1"/>
      <c r="E115" s="1"/>
      <c r="F115" s="183">
        <v>20000</v>
      </c>
      <c r="G115" s="184">
        <f>$F$189*F115</f>
        <v>2000</v>
      </c>
      <c r="H115" s="185">
        <f t="shared" ref="H115" si="129">F115+G115</f>
        <v>22000</v>
      </c>
      <c r="I115" s="186">
        <f>H115/$F$184</f>
        <v>4.0694243799214602E-2</v>
      </c>
      <c r="J115" s="187">
        <v>0</v>
      </c>
      <c r="K115" s="185">
        <f t="shared" ref="K115" si="130">J115*H115</f>
        <v>0</v>
      </c>
      <c r="L115" s="188">
        <v>0</v>
      </c>
      <c r="M115" s="185">
        <f t="shared" ref="M115" si="131">K115-L115</f>
        <v>0</v>
      </c>
      <c r="N115" s="189">
        <f t="shared" ref="N115" si="132">H115-K115</f>
        <v>22000</v>
      </c>
      <c r="O115" s="190">
        <f t="shared" ref="O115" si="133">N115/H115</f>
        <v>1</v>
      </c>
      <c r="P115" s="68"/>
      <c r="Q115" s="19"/>
      <c r="R115" s="19"/>
      <c r="S115" s="19"/>
      <c r="T115" s="81"/>
    </row>
    <row r="116" spans="1:20">
      <c r="A116" s="90"/>
      <c r="B116" s="114" t="s">
        <v>78</v>
      </c>
      <c r="C116" s="115"/>
      <c r="D116" s="116"/>
      <c r="E116" s="117"/>
      <c r="F116" s="175"/>
      <c r="G116" s="176"/>
      <c r="H116" s="177"/>
      <c r="I116" s="178"/>
      <c r="J116" s="179"/>
      <c r="K116" s="180"/>
      <c r="L116" s="181"/>
      <c r="M116" s="180"/>
      <c r="N116" s="181"/>
      <c r="O116" s="182"/>
      <c r="P116" s="124"/>
      <c r="Q116" s="123"/>
      <c r="R116" s="123"/>
      <c r="S116" s="123"/>
      <c r="T116" s="245"/>
    </row>
    <row r="117" spans="1:20">
      <c r="A117" s="9"/>
      <c r="B117" s="10" t="s">
        <v>133</v>
      </c>
      <c r="C117" s="9"/>
      <c r="D117" s="9"/>
      <c r="E117" s="9"/>
      <c r="F117" s="159">
        <v>3500</v>
      </c>
      <c r="G117" s="160">
        <f>$F$189*F117</f>
        <v>350</v>
      </c>
      <c r="H117" s="161">
        <f>F117+G117</f>
        <v>3850</v>
      </c>
      <c r="I117" s="162">
        <f>H117/$F$184</f>
        <v>7.1214926648625549E-3</v>
      </c>
      <c r="J117" s="163">
        <v>0</v>
      </c>
      <c r="K117" s="161">
        <f>J117*H117</f>
        <v>0</v>
      </c>
      <c r="L117" s="164">
        <v>0</v>
      </c>
      <c r="M117" s="161">
        <f>K117-L117</f>
        <v>0</v>
      </c>
      <c r="N117" s="165">
        <f>H117-K117</f>
        <v>3850</v>
      </c>
      <c r="O117" s="166">
        <f>N117/H117</f>
        <v>1</v>
      </c>
      <c r="P117" s="95"/>
      <c r="Q117" s="71"/>
      <c r="R117" s="71"/>
      <c r="S117" s="71"/>
      <c r="T117" s="82"/>
    </row>
    <row r="118" spans="1:20">
      <c r="A118" s="9"/>
      <c r="B118" s="10" t="s">
        <v>132</v>
      </c>
      <c r="C118" s="9"/>
      <c r="D118" s="9"/>
      <c r="E118" s="9"/>
      <c r="F118" s="159">
        <v>2500</v>
      </c>
      <c r="G118" s="160">
        <f>$F$189*F118</f>
        <v>250</v>
      </c>
      <c r="H118" s="161">
        <f t="shared" ref="H118" si="134">F118+G118</f>
        <v>2750</v>
      </c>
      <c r="I118" s="162">
        <f>H118/$F$184</f>
        <v>5.0867804749018253E-3</v>
      </c>
      <c r="J118" s="163">
        <v>0</v>
      </c>
      <c r="K118" s="161">
        <f t="shared" ref="K118" si="135">J118*H118</f>
        <v>0</v>
      </c>
      <c r="L118" s="164">
        <v>0</v>
      </c>
      <c r="M118" s="161">
        <f t="shared" ref="M118" si="136">K118-L118</f>
        <v>0</v>
      </c>
      <c r="N118" s="165">
        <f t="shared" ref="N118" si="137">H118-K118</f>
        <v>2750</v>
      </c>
      <c r="O118" s="166">
        <f t="shared" ref="O118" si="138">N118/H118</f>
        <v>1</v>
      </c>
      <c r="P118" s="95"/>
      <c r="Q118" s="71"/>
      <c r="R118" s="71"/>
      <c r="S118" s="71"/>
      <c r="T118" s="82"/>
    </row>
    <row r="119" spans="1:20">
      <c r="A119" s="9"/>
      <c r="B119" s="10" t="s">
        <v>134</v>
      </c>
      <c r="C119" s="9"/>
      <c r="D119" s="9"/>
      <c r="E119" s="9"/>
      <c r="F119" s="159">
        <v>850</v>
      </c>
      <c r="G119" s="160">
        <f>$F$189*F119</f>
        <v>85</v>
      </c>
      <c r="H119" s="161">
        <f t="shared" ref="H119" si="139">F119+G119</f>
        <v>935</v>
      </c>
      <c r="I119" s="162">
        <f>H119/$F$184</f>
        <v>1.7295053614666206E-3</v>
      </c>
      <c r="J119" s="163">
        <v>0</v>
      </c>
      <c r="K119" s="161">
        <f t="shared" ref="K119" si="140">J119*H119</f>
        <v>0</v>
      </c>
      <c r="L119" s="164">
        <v>0</v>
      </c>
      <c r="M119" s="161">
        <f t="shared" ref="M119" si="141">K119-L119</f>
        <v>0</v>
      </c>
      <c r="N119" s="165">
        <f t="shared" ref="N119" si="142">H119-K119</f>
        <v>935</v>
      </c>
      <c r="O119" s="166">
        <f t="shared" ref="O119" si="143">N119/H119</f>
        <v>1</v>
      </c>
      <c r="P119" s="95"/>
      <c r="Q119" s="71"/>
      <c r="R119" s="71"/>
      <c r="S119" s="71"/>
      <c r="T119" s="82"/>
    </row>
    <row r="120" spans="1:20">
      <c r="A120" s="9"/>
      <c r="B120" s="10" t="s">
        <v>131</v>
      </c>
      <c r="C120" s="9"/>
      <c r="D120" s="9"/>
      <c r="E120" s="9"/>
      <c r="F120" s="159">
        <v>4800</v>
      </c>
      <c r="G120" s="160">
        <f>$F$189*F120</f>
        <v>480</v>
      </c>
      <c r="H120" s="161">
        <f>F120+G120</f>
        <v>5280</v>
      </c>
      <c r="I120" s="162">
        <f>H120/$F$184</f>
        <v>9.7666185118115041E-3</v>
      </c>
      <c r="J120" s="163">
        <v>0</v>
      </c>
      <c r="K120" s="161">
        <f>J120*H120</f>
        <v>0</v>
      </c>
      <c r="L120" s="164">
        <v>0</v>
      </c>
      <c r="M120" s="161">
        <f>K120-L120</f>
        <v>0</v>
      </c>
      <c r="N120" s="165">
        <f>H120-K120</f>
        <v>5280</v>
      </c>
      <c r="O120" s="166">
        <f>N120/H120</f>
        <v>1</v>
      </c>
      <c r="P120" s="95"/>
      <c r="Q120" s="71"/>
      <c r="R120" s="71"/>
      <c r="S120" s="71"/>
      <c r="T120" s="82"/>
    </row>
    <row r="121" spans="1:20">
      <c r="A121" s="9"/>
      <c r="B121" s="96" t="s">
        <v>55</v>
      </c>
      <c r="C121" s="97"/>
      <c r="D121" s="97"/>
      <c r="E121" s="97"/>
      <c r="F121" s="191">
        <v>3800</v>
      </c>
      <c r="G121" s="192">
        <f>$F$189*F121</f>
        <v>380</v>
      </c>
      <c r="H121" s="193">
        <f>F121+G121</f>
        <v>4180</v>
      </c>
      <c r="I121" s="194">
        <f>H121/$F$184</f>
        <v>7.7319063218507745E-3</v>
      </c>
      <c r="J121" s="195">
        <v>0</v>
      </c>
      <c r="K121" s="193">
        <f>J121*H121</f>
        <v>0</v>
      </c>
      <c r="L121" s="196">
        <v>0</v>
      </c>
      <c r="M121" s="193">
        <f>K121-L121</f>
        <v>0</v>
      </c>
      <c r="N121" s="197">
        <f>H121-K121</f>
        <v>4180</v>
      </c>
      <c r="O121" s="198">
        <f>N121/H121</f>
        <v>1</v>
      </c>
      <c r="P121" s="98"/>
      <c r="Q121" s="99"/>
      <c r="R121" s="99"/>
      <c r="S121" s="99"/>
      <c r="T121" s="80"/>
    </row>
    <row r="122" spans="1:20">
      <c r="A122" s="22"/>
      <c r="B122" s="2"/>
      <c r="C122" s="1" t="s">
        <v>135</v>
      </c>
      <c r="D122" s="1"/>
      <c r="E122" s="1"/>
      <c r="F122" s="183"/>
      <c r="G122" s="184"/>
      <c r="H122" s="185"/>
      <c r="I122" s="186"/>
      <c r="J122" s="187"/>
      <c r="K122" s="185"/>
      <c r="L122" s="188"/>
      <c r="M122" s="185"/>
      <c r="N122" s="189"/>
      <c r="O122" s="190"/>
      <c r="P122" s="68"/>
      <c r="Q122" s="19"/>
      <c r="R122" s="19"/>
      <c r="S122" s="19"/>
      <c r="T122" s="81"/>
    </row>
    <row r="123" spans="1:20">
      <c r="A123" s="106"/>
      <c r="B123" s="114" t="s">
        <v>138</v>
      </c>
      <c r="C123" s="115"/>
      <c r="D123" s="116"/>
      <c r="E123" s="117"/>
      <c r="F123" s="175"/>
      <c r="G123" s="176"/>
      <c r="H123" s="177"/>
      <c r="I123" s="178"/>
      <c r="J123" s="179"/>
      <c r="K123" s="180"/>
      <c r="L123" s="181"/>
      <c r="M123" s="180"/>
      <c r="N123" s="181"/>
      <c r="O123" s="182"/>
      <c r="P123" s="124"/>
      <c r="Q123" s="123"/>
      <c r="R123" s="123"/>
      <c r="S123" s="123"/>
      <c r="T123" s="245"/>
    </row>
    <row r="124" spans="1:20">
      <c r="A124" s="9"/>
      <c r="B124" s="10" t="s">
        <v>3</v>
      </c>
      <c r="C124" s="9"/>
      <c r="D124" s="9"/>
      <c r="E124" s="9"/>
      <c r="F124" s="159">
        <v>3500</v>
      </c>
      <c r="G124" s="160">
        <f>$F$189*F124</f>
        <v>350</v>
      </c>
      <c r="H124" s="161">
        <f>F124+G124</f>
        <v>3850</v>
      </c>
      <c r="I124" s="162">
        <f>H124/$F$184</f>
        <v>7.1214926648625549E-3</v>
      </c>
      <c r="J124" s="163">
        <v>0</v>
      </c>
      <c r="K124" s="161">
        <f>J124*H124</f>
        <v>0</v>
      </c>
      <c r="L124" s="164">
        <v>0</v>
      </c>
      <c r="M124" s="161">
        <f>K124-L124</f>
        <v>0</v>
      </c>
      <c r="N124" s="165">
        <f>H124-K124</f>
        <v>3850</v>
      </c>
      <c r="O124" s="166">
        <f>N124/H124</f>
        <v>1</v>
      </c>
      <c r="P124" s="95"/>
      <c r="Q124" s="71"/>
      <c r="R124" s="71"/>
      <c r="S124" s="71"/>
      <c r="T124" s="82"/>
    </row>
    <row r="125" spans="1:20">
      <c r="A125" s="9"/>
      <c r="B125" s="10" t="s">
        <v>88</v>
      </c>
      <c r="C125" s="9"/>
      <c r="D125" s="9"/>
      <c r="E125" s="9"/>
      <c r="F125" s="159">
        <v>4000</v>
      </c>
      <c r="G125" s="160">
        <f>$F$189*F125</f>
        <v>400</v>
      </c>
      <c r="H125" s="161">
        <f>F125+G125</f>
        <v>4400</v>
      </c>
      <c r="I125" s="162">
        <f>H125/$F$184</f>
        <v>8.1388487598429201E-3</v>
      </c>
      <c r="J125" s="163">
        <v>0</v>
      </c>
      <c r="K125" s="161">
        <f>J125*H125</f>
        <v>0</v>
      </c>
      <c r="L125" s="164">
        <v>0</v>
      </c>
      <c r="M125" s="161">
        <f>K125-L125</f>
        <v>0</v>
      </c>
      <c r="N125" s="165">
        <f>H125-K125</f>
        <v>4400</v>
      </c>
      <c r="O125" s="166">
        <f>N125/H125</f>
        <v>1</v>
      </c>
      <c r="P125" s="95"/>
      <c r="Q125" s="71"/>
      <c r="R125" s="71"/>
      <c r="S125" s="71"/>
      <c r="T125" s="82"/>
    </row>
    <row r="126" spans="1:20">
      <c r="A126" s="9"/>
      <c r="B126" s="10" t="s">
        <v>139</v>
      </c>
      <c r="C126" s="9"/>
      <c r="D126" s="9"/>
      <c r="E126" s="9"/>
      <c r="F126" s="159">
        <v>2700</v>
      </c>
      <c r="G126" s="160">
        <f t="shared" ref="G126:G127" si="144">$F$189*F126</f>
        <v>270</v>
      </c>
      <c r="H126" s="161">
        <f t="shared" ref="H126:H127" si="145">F126+G126</f>
        <v>2970</v>
      </c>
      <c r="I126" s="162">
        <f t="shared" ref="I126:I127" si="146">H126/$F$184</f>
        <v>5.4937229128939708E-3</v>
      </c>
      <c r="J126" s="163">
        <v>0</v>
      </c>
      <c r="K126" s="161">
        <f t="shared" ref="K126:K127" si="147">J126*H126</f>
        <v>0</v>
      </c>
      <c r="L126" s="164">
        <v>0</v>
      </c>
      <c r="M126" s="161">
        <f t="shared" ref="M126:M127" si="148">K126-L126</f>
        <v>0</v>
      </c>
      <c r="N126" s="165">
        <f t="shared" ref="N126:N127" si="149">H126-K126</f>
        <v>2970</v>
      </c>
      <c r="O126" s="166">
        <f t="shared" ref="O126:O127" si="150">N126/H126</f>
        <v>1</v>
      </c>
      <c r="P126" s="95"/>
      <c r="Q126" s="71"/>
      <c r="R126" s="71"/>
      <c r="S126" s="71"/>
      <c r="T126" s="82"/>
    </row>
    <row r="127" spans="1:20">
      <c r="A127" s="22"/>
      <c r="B127" s="2" t="s">
        <v>140</v>
      </c>
      <c r="C127" s="1"/>
      <c r="D127" s="1"/>
      <c r="E127" s="1"/>
      <c r="F127" s="183">
        <v>0</v>
      </c>
      <c r="G127" s="184">
        <f t="shared" si="144"/>
        <v>0</v>
      </c>
      <c r="H127" s="185">
        <f t="shared" si="145"/>
        <v>0</v>
      </c>
      <c r="I127" s="186">
        <f t="shared" si="146"/>
        <v>0</v>
      </c>
      <c r="J127" s="187">
        <v>0</v>
      </c>
      <c r="K127" s="185">
        <f t="shared" si="147"/>
        <v>0</v>
      </c>
      <c r="L127" s="188">
        <v>0</v>
      </c>
      <c r="M127" s="185">
        <f t="shared" si="148"/>
        <v>0</v>
      </c>
      <c r="N127" s="189">
        <f t="shared" si="149"/>
        <v>0</v>
      </c>
      <c r="O127" s="190" t="e">
        <f t="shared" si="150"/>
        <v>#DIV/0!</v>
      </c>
      <c r="P127" s="68"/>
      <c r="Q127" s="19"/>
      <c r="R127" s="19"/>
      <c r="S127" s="19"/>
      <c r="T127" s="81"/>
    </row>
    <row r="128" spans="1:20">
      <c r="A128" s="106"/>
      <c r="B128" s="114" t="s">
        <v>145</v>
      </c>
      <c r="C128" s="115"/>
      <c r="D128" s="116"/>
      <c r="E128" s="117"/>
      <c r="F128" s="175"/>
      <c r="G128" s="176"/>
      <c r="H128" s="177"/>
      <c r="I128" s="178"/>
      <c r="J128" s="179"/>
      <c r="K128" s="180"/>
      <c r="L128" s="181"/>
      <c r="M128" s="180"/>
      <c r="N128" s="181"/>
      <c r="O128" s="182"/>
      <c r="P128" s="124"/>
      <c r="Q128" s="123"/>
      <c r="R128" s="123"/>
      <c r="S128" s="123"/>
      <c r="T128" s="245"/>
    </row>
    <row r="129" spans="1:20">
      <c r="A129" s="9"/>
      <c r="B129" s="10" t="s">
        <v>97</v>
      </c>
      <c r="C129" s="9"/>
      <c r="D129" s="9"/>
      <c r="E129" s="9"/>
      <c r="F129" s="159">
        <v>4500</v>
      </c>
      <c r="G129" s="160">
        <f>$F$189*F129</f>
        <v>450</v>
      </c>
      <c r="H129" s="161">
        <f>F129+G129</f>
        <v>4950</v>
      </c>
      <c r="I129" s="162">
        <f>H129/$F$184</f>
        <v>9.1562048548232845E-3</v>
      </c>
      <c r="J129" s="163">
        <v>0</v>
      </c>
      <c r="K129" s="161">
        <f>J129*H129</f>
        <v>0</v>
      </c>
      <c r="L129" s="164">
        <v>0</v>
      </c>
      <c r="M129" s="161">
        <f>K129-L129</f>
        <v>0</v>
      </c>
      <c r="N129" s="165">
        <f>H129-K129</f>
        <v>4950</v>
      </c>
      <c r="O129" s="166">
        <f>N129/H129</f>
        <v>1</v>
      </c>
      <c r="P129" s="95"/>
      <c r="Q129" s="71"/>
      <c r="R129" s="71"/>
      <c r="S129" s="71"/>
      <c r="T129" s="82"/>
    </row>
    <row r="130" spans="1:20">
      <c r="A130" s="22"/>
      <c r="B130" s="2" t="s">
        <v>89</v>
      </c>
      <c r="C130" s="1"/>
      <c r="D130" s="1"/>
      <c r="E130" s="1"/>
      <c r="F130" s="183">
        <v>4800</v>
      </c>
      <c r="G130" s="184">
        <f>$F$189*F130</f>
        <v>480</v>
      </c>
      <c r="H130" s="185">
        <f>F130+G130</f>
        <v>5280</v>
      </c>
      <c r="I130" s="186">
        <f>H130/$F$184</f>
        <v>9.7666185118115041E-3</v>
      </c>
      <c r="J130" s="187">
        <v>0</v>
      </c>
      <c r="K130" s="185">
        <f>J130*H130</f>
        <v>0</v>
      </c>
      <c r="L130" s="188">
        <v>0</v>
      </c>
      <c r="M130" s="185">
        <f>K130-L130</f>
        <v>0</v>
      </c>
      <c r="N130" s="189">
        <f>H130-K130</f>
        <v>5280</v>
      </c>
      <c r="O130" s="190">
        <f>N130/H130</f>
        <v>1</v>
      </c>
      <c r="P130" s="68"/>
      <c r="Q130" s="19"/>
      <c r="R130" s="19"/>
      <c r="S130" s="19"/>
      <c r="T130" s="81"/>
    </row>
    <row r="131" spans="1:20">
      <c r="A131" s="106"/>
      <c r="B131" s="114" t="s">
        <v>79</v>
      </c>
      <c r="C131" s="115"/>
      <c r="D131" s="116"/>
      <c r="E131" s="117"/>
      <c r="F131" s="175"/>
      <c r="G131" s="176"/>
      <c r="H131" s="177"/>
      <c r="I131" s="178"/>
      <c r="J131" s="179"/>
      <c r="K131" s="180"/>
      <c r="L131" s="181"/>
      <c r="M131" s="180"/>
      <c r="N131" s="181"/>
      <c r="O131" s="182"/>
      <c r="P131" s="124"/>
      <c r="Q131" s="123"/>
      <c r="R131" s="123"/>
      <c r="S131" s="123"/>
      <c r="T131" s="245"/>
    </row>
    <row r="132" spans="1:20">
      <c r="A132" s="9"/>
      <c r="B132" s="10" t="s">
        <v>80</v>
      </c>
      <c r="C132" s="9"/>
      <c r="D132" s="9"/>
      <c r="E132" s="9"/>
      <c r="F132" s="159">
        <v>3600</v>
      </c>
      <c r="G132" s="160">
        <f>$F$189*F132</f>
        <v>360</v>
      </c>
      <c r="H132" s="161">
        <f>F132+G132</f>
        <v>3960</v>
      </c>
      <c r="I132" s="162">
        <f>H132/$F$184</f>
        <v>7.3249638838586281E-3</v>
      </c>
      <c r="J132" s="163">
        <v>0</v>
      </c>
      <c r="K132" s="161">
        <f>J132*H132</f>
        <v>0</v>
      </c>
      <c r="L132" s="164">
        <v>0</v>
      </c>
      <c r="M132" s="161">
        <f>K132-L132</f>
        <v>0</v>
      </c>
      <c r="N132" s="165">
        <f>H132-K132</f>
        <v>3960</v>
      </c>
      <c r="O132" s="166">
        <f>N132/H132</f>
        <v>1</v>
      </c>
      <c r="P132" s="95"/>
      <c r="Q132" s="71"/>
      <c r="R132" s="71"/>
      <c r="S132" s="71"/>
      <c r="T132" s="82"/>
    </row>
    <row r="133" spans="1:20">
      <c r="A133" s="22"/>
      <c r="B133" s="2" t="s">
        <v>141</v>
      </c>
      <c r="C133" s="1"/>
      <c r="D133" s="1"/>
      <c r="E133" s="1"/>
      <c r="F133" s="183">
        <v>1900</v>
      </c>
      <c r="G133" s="184">
        <f>$F$189*F133</f>
        <v>190</v>
      </c>
      <c r="H133" s="185">
        <f>F133+G133</f>
        <v>2090</v>
      </c>
      <c r="I133" s="186">
        <f>H133/$F$184</f>
        <v>3.8659531609253873E-3</v>
      </c>
      <c r="J133" s="187">
        <v>0</v>
      </c>
      <c r="K133" s="185">
        <f>J133*H133</f>
        <v>0</v>
      </c>
      <c r="L133" s="188">
        <v>0</v>
      </c>
      <c r="M133" s="185">
        <f>K133-L133</f>
        <v>0</v>
      </c>
      <c r="N133" s="189">
        <f>H133-K133</f>
        <v>2090</v>
      </c>
      <c r="O133" s="190">
        <f>N133/H133</f>
        <v>1</v>
      </c>
      <c r="P133" s="68"/>
      <c r="Q133" s="19"/>
      <c r="R133" s="19"/>
      <c r="S133" s="19"/>
      <c r="T133" s="81"/>
    </row>
    <row r="134" spans="1:20">
      <c r="A134" s="106"/>
      <c r="B134" s="114" t="s">
        <v>154</v>
      </c>
      <c r="C134" s="115"/>
      <c r="D134" s="116"/>
      <c r="E134" s="117"/>
      <c r="F134" s="175"/>
      <c r="G134" s="176"/>
      <c r="H134" s="177"/>
      <c r="I134" s="178"/>
      <c r="J134" s="179"/>
      <c r="K134" s="180"/>
      <c r="L134" s="181"/>
      <c r="M134" s="180"/>
      <c r="N134" s="181"/>
      <c r="O134" s="182"/>
      <c r="P134" s="124"/>
      <c r="Q134" s="123"/>
      <c r="R134" s="123"/>
      <c r="S134" s="123"/>
      <c r="T134" s="245"/>
    </row>
    <row r="135" spans="1:20">
      <c r="A135" s="9"/>
      <c r="B135" s="10" t="s">
        <v>27</v>
      </c>
      <c r="C135" s="9"/>
      <c r="D135" s="9"/>
      <c r="E135" s="9"/>
      <c r="F135" s="159">
        <v>0</v>
      </c>
      <c r="G135" s="160">
        <f t="shared" ref="G135:G141" si="151">$F$189*F135</f>
        <v>0</v>
      </c>
      <c r="H135" s="161">
        <f t="shared" ref="H135:H171" si="152">F135+G135</f>
        <v>0</v>
      </c>
      <c r="I135" s="162">
        <f t="shared" ref="I135:I141" si="153">H135/$F$184</f>
        <v>0</v>
      </c>
      <c r="J135" s="163">
        <v>0</v>
      </c>
      <c r="K135" s="161">
        <f t="shared" ref="K135:K171" si="154">J135*H135</f>
        <v>0</v>
      </c>
      <c r="L135" s="164">
        <v>0</v>
      </c>
      <c r="M135" s="161">
        <f t="shared" ref="M135:M171" si="155">K135-L135</f>
        <v>0</v>
      </c>
      <c r="N135" s="165">
        <f t="shared" ref="N135:N171" si="156">H135-K135</f>
        <v>0</v>
      </c>
      <c r="O135" s="166" t="e">
        <f t="shared" ref="O135:O171" si="157">N135/H135</f>
        <v>#DIV/0!</v>
      </c>
      <c r="P135" s="95"/>
      <c r="Q135" s="71"/>
      <c r="R135" s="71"/>
      <c r="S135" s="71"/>
      <c r="T135" s="82"/>
    </row>
    <row r="136" spans="1:20">
      <c r="A136" s="9"/>
      <c r="B136" s="10" t="s">
        <v>27</v>
      </c>
      <c r="C136" s="9"/>
      <c r="D136" s="9"/>
      <c r="E136" s="9"/>
      <c r="F136" s="159">
        <v>0</v>
      </c>
      <c r="G136" s="160">
        <f t="shared" si="151"/>
        <v>0</v>
      </c>
      <c r="H136" s="161">
        <f t="shared" ref="H136:H169" si="158">F136+G136</f>
        <v>0</v>
      </c>
      <c r="I136" s="162">
        <f t="shared" si="153"/>
        <v>0</v>
      </c>
      <c r="J136" s="163">
        <v>0</v>
      </c>
      <c r="K136" s="161">
        <f t="shared" ref="K136:K169" si="159">J136*H136</f>
        <v>0</v>
      </c>
      <c r="L136" s="164">
        <v>0</v>
      </c>
      <c r="M136" s="161">
        <f t="shared" ref="M136:M169" si="160">K136-L136</f>
        <v>0</v>
      </c>
      <c r="N136" s="165">
        <f t="shared" ref="N136:N169" si="161">H136-K136</f>
        <v>0</v>
      </c>
      <c r="O136" s="166" t="e">
        <f t="shared" ref="O136:O169" si="162">N136/H136</f>
        <v>#DIV/0!</v>
      </c>
      <c r="P136" s="95"/>
      <c r="Q136" s="71"/>
      <c r="R136" s="71"/>
      <c r="S136" s="71"/>
      <c r="T136" s="82"/>
    </row>
    <row r="137" spans="1:20">
      <c r="A137" s="9"/>
      <c r="B137" s="10" t="s">
        <v>27</v>
      </c>
      <c r="C137" s="9"/>
      <c r="D137" s="9"/>
      <c r="E137" s="9"/>
      <c r="F137" s="159">
        <v>0</v>
      </c>
      <c r="G137" s="160">
        <f t="shared" si="151"/>
        <v>0</v>
      </c>
      <c r="H137" s="161">
        <f t="shared" si="158"/>
        <v>0</v>
      </c>
      <c r="I137" s="162">
        <f t="shared" si="153"/>
        <v>0</v>
      </c>
      <c r="J137" s="163">
        <v>0</v>
      </c>
      <c r="K137" s="161">
        <f t="shared" si="159"/>
        <v>0</v>
      </c>
      <c r="L137" s="164">
        <v>0</v>
      </c>
      <c r="M137" s="161">
        <f t="shared" si="160"/>
        <v>0</v>
      </c>
      <c r="N137" s="165">
        <f t="shared" si="161"/>
        <v>0</v>
      </c>
      <c r="O137" s="166" t="e">
        <f t="shared" si="162"/>
        <v>#DIV/0!</v>
      </c>
      <c r="P137" s="95"/>
      <c r="Q137" s="71"/>
      <c r="R137" s="71"/>
      <c r="S137" s="71"/>
      <c r="T137" s="82"/>
    </row>
    <row r="138" spans="1:20">
      <c r="A138" s="9"/>
      <c r="B138" s="10" t="s">
        <v>27</v>
      </c>
      <c r="C138" s="9"/>
      <c r="D138" s="9"/>
      <c r="E138" s="9"/>
      <c r="F138" s="159">
        <v>0</v>
      </c>
      <c r="G138" s="160">
        <f t="shared" si="151"/>
        <v>0</v>
      </c>
      <c r="H138" s="161">
        <f t="shared" si="158"/>
        <v>0</v>
      </c>
      <c r="I138" s="162">
        <f t="shared" si="153"/>
        <v>0</v>
      </c>
      <c r="J138" s="163">
        <v>0</v>
      </c>
      <c r="K138" s="161">
        <f t="shared" si="159"/>
        <v>0</v>
      </c>
      <c r="L138" s="164">
        <v>0</v>
      </c>
      <c r="M138" s="161">
        <f t="shared" si="160"/>
        <v>0</v>
      </c>
      <c r="N138" s="165">
        <f t="shared" si="161"/>
        <v>0</v>
      </c>
      <c r="O138" s="166" t="e">
        <f t="shared" si="162"/>
        <v>#DIV/0!</v>
      </c>
      <c r="P138" s="95"/>
      <c r="Q138" s="71"/>
      <c r="R138" s="71"/>
      <c r="S138" s="71"/>
      <c r="T138" s="82"/>
    </row>
    <row r="139" spans="1:20">
      <c r="A139" s="9"/>
      <c r="B139" s="10" t="s">
        <v>27</v>
      </c>
      <c r="C139" s="9"/>
      <c r="D139" s="9"/>
      <c r="E139" s="9"/>
      <c r="F139" s="159">
        <v>0</v>
      </c>
      <c r="G139" s="160">
        <f t="shared" si="151"/>
        <v>0</v>
      </c>
      <c r="H139" s="161">
        <f t="shared" si="158"/>
        <v>0</v>
      </c>
      <c r="I139" s="162">
        <f t="shared" si="153"/>
        <v>0</v>
      </c>
      <c r="J139" s="163">
        <v>0</v>
      </c>
      <c r="K139" s="161">
        <f t="shared" si="159"/>
        <v>0</v>
      </c>
      <c r="L139" s="164">
        <v>0</v>
      </c>
      <c r="M139" s="161">
        <f t="shared" si="160"/>
        <v>0</v>
      </c>
      <c r="N139" s="165">
        <f t="shared" si="161"/>
        <v>0</v>
      </c>
      <c r="O139" s="166" t="e">
        <f t="shared" si="162"/>
        <v>#DIV/0!</v>
      </c>
      <c r="P139" s="95"/>
      <c r="Q139" s="71"/>
      <c r="R139" s="71"/>
      <c r="S139" s="71"/>
      <c r="T139" s="82"/>
    </row>
    <row r="140" spans="1:20">
      <c r="A140" s="9"/>
      <c r="B140" s="10" t="s">
        <v>27</v>
      </c>
      <c r="C140" s="9"/>
      <c r="D140" s="9"/>
      <c r="E140" s="9"/>
      <c r="F140" s="159">
        <v>0</v>
      </c>
      <c r="G140" s="160">
        <f t="shared" si="151"/>
        <v>0</v>
      </c>
      <c r="H140" s="161">
        <f t="shared" si="158"/>
        <v>0</v>
      </c>
      <c r="I140" s="162">
        <f t="shared" si="153"/>
        <v>0</v>
      </c>
      <c r="J140" s="163">
        <v>0</v>
      </c>
      <c r="K140" s="161">
        <f t="shared" si="159"/>
        <v>0</v>
      </c>
      <c r="L140" s="164">
        <v>0</v>
      </c>
      <c r="M140" s="161">
        <f t="shared" si="160"/>
        <v>0</v>
      </c>
      <c r="N140" s="165">
        <f t="shared" si="161"/>
        <v>0</v>
      </c>
      <c r="O140" s="166" t="e">
        <f t="shared" si="162"/>
        <v>#DIV/0!</v>
      </c>
      <c r="P140" s="95"/>
      <c r="Q140" s="71"/>
      <c r="R140" s="71"/>
      <c r="S140" s="71"/>
      <c r="T140" s="82"/>
    </row>
    <row r="141" spans="1:20">
      <c r="A141" s="9"/>
      <c r="B141" s="10" t="s">
        <v>27</v>
      </c>
      <c r="C141" s="9"/>
      <c r="D141" s="9"/>
      <c r="E141" s="9"/>
      <c r="F141" s="159">
        <v>0</v>
      </c>
      <c r="G141" s="160">
        <f t="shared" si="151"/>
        <v>0</v>
      </c>
      <c r="H141" s="161">
        <f t="shared" si="158"/>
        <v>0</v>
      </c>
      <c r="I141" s="162">
        <f t="shared" si="153"/>
        <v>0</v>
      </c>
      <c r="J141" s="163">
        <v>0</v>
      </c>
      <c r="K141" s="161">
        <f t="shared" si="159"/>
        <v>0</v>
      </c>
      <c r="L141" s="164">
        <v>0</v>
      </c>
      <c r="M141" s="161">
        <f t="shared" si="160"/>
        <v>0</v>
      </c>
      <c r="N141" s="165">
        <f t="shared" si="161"/>
        <v>0</v>
      </c>
      <c r="O141" s="166" t="e">
        <f t="shared" si="162"/>
        <v>#DIV/0!</v>
      </c>
      <c r="P141" s="95"/>
      <c r="Q141" s="71"/>
      <c r="R141" s="71"/>
      <c r="S141" s="71"/>
      <c r="T141" s="82"/>
    </row>
    <row r="142" spans="1:20">
      <c r="A142" s="106"/>
      <c r="B142" s="114" t="s">
        <v>266</v>
      </c>
      <c r="C142" s="115"/>
      <c r="D142" s="116"/>
      <c r="E142" s="117"/>
      <c r="F142" s="175"/>
      <c r="G142" s="176"/>
      <c r="H142" s="177"/>
      <c r="I142" s="178"/>
      <c r="J142" s="179"/>
      <c r="K142" s="180"/>
      <c r="L142" s="181"/>
      <c r="M142" s="180"/>
      <c r="N142" s="181"/>
      <c r="O142" s="182"/>
      <c r="P142" s="124"/>
      <c r="Q142" s="123"/>
      <c r="R142" s="123"/>
      <c r="S142" s="123"/>
      <c r="T142" s="245"/>
    </row>
    <row r="143" spans="1:20">
      <c r="A143" s="9"/>
      <c r="B143" s="10" t="s">
        <v>267</v>
      </c>
      <c r="C143" s="9"/>
      <c r="D143" s="9"/>
      <c r="E143" s="9"/>
      <c r="F143" s="159">
        <v>500</v>
      </c>
      <c r="G143" s="160">
        <f>$F$189*F143</f>
        <v>50</v>
      </c>
      <c r="H143" s="161">
        <f t="shared" si="158"/>
        <v>550</v>
      </c>
      <c r="I143" s="162">
        <f>H143/$F$184</f>
        <v>1.017356094980365E-3</v>
      </c>
      <c r="J143" s="163">
        <v>0</v>
      </c>
      <c r="K143" s="161">
        <f t="shared" si="159"/>
        <v>0</v>
      </c>
      <c r="L143" s="164">
        <v>0</v>
      </c>
      <c r="M143" s="161">
        <f t="shared" si="160"/>
        <v>0</v>
      </c>
      <c r="N143" s="165">
        <f t="shared" si="161"/>
        <v>550</v>
      </c>
      <c r="O143" s="166">
        <f t="shared" si="162"/>
        <v>1</v>
      </c>
      <c r="P143" s="95"/>
      <c r="Q143" s="71"/>
      <c r="R143" s="71"/>
      <c r="S143" s="71"/>
      <c r="T143" s="82"/>
    </row>
    <row r="144" spans="1:20">
      <c r="A144" s="9"/>
      <c r="B144" s="10" t="s">
        <v>268</v>
      </c>
      <c r="C144" s="9"/>
      <c r="D144" s="9"/>
      <c r="E144" s="9"/>
      <c r="F144" s="159">
        <v>1500</v>
      </c>
      <c r="G144" s="160">
        <f>$F$189*F144</f>
        <v>150</v>
      </c>
      <c r="H144" s="161">
        <f t="shared" si="158"/>
        <v>1650</v>
      </c>
      <c r="I144" s="162">
        <f>H144/$F$184</f>
        <v>3.0520682849410953E-3</v>
      </c>
      <c r="J144" s="163">
        <v>0</v>
      </c>
      <c r="K144" s="161">
        <f t="shared" si="159"/>
        <v>0</v>
      </c>
      <c r="L144" s="164">
        <v>0</v>
      </c>
      <c r="M144" s="161">
        <f t="shared" si="160"/>
        <v>0</v>
      </c>
      <c r="N144" s="165">
        <f t="shared" si="161"/>
        <v>1650</v>
      </c>
      <c r="O144" s="166">
        <f t="shared" si="162"/>
        <v>1</v>
      </c>
      <c r="P144" s="95"/>
      <c r="Q144" s="71"/>
      <c r="R144" s="71"/>
      <c r="S144" s="71"/>
      <c r="T144" s="82"/>
    </row>
    <row r="145" spans="1:20">
      <c r="A145" s="9"/>
      <c r="B145" s="10" t="s">
        <v>269</v>
      </c>
      <c r="C145" s="9"/>
      <c r="D145" s="9"/>
      <c r="E145" s="9"/>
      <c r="F145" s="159">
        <v>0</v>
      </c>
      <c r="G145" s="160">
        <f>$F$189*F145</f>
        <v>0</v>
      </c>
      <c r="H145" s="161">
        <f t="shared" si="158"/>
        <v>0</v>
      </c>
      <c r="I145" s="162">
        <f>H145/$F$184</f>
        <v>0</v>
      </c>
      <c r="J145" s="163">
        <v>0</v>
      </c>
      <c r="K145" s="161">
        <f t="shared" si="159"/>
        <v>0</v>
      </c>
      <c r="L145" s="164">
        <v>0</v>
      </c>
      <c r="M145" s="161">
        <f t="shared" si="160"/>
        <v>0</v>
      </c>
      <c r="N145" s="165">
        <f t="shared" si="161"/>
        <v>0</v>
      </c>
      <c r="O145" s="166" t="e">
        <f t="shared" si="162"/>
        <v>#DIV/0!</v>
      </c>
      <c r="P145" s="95"/>
      <c r="Q145" s="71"/>
      <c r="R145" s="71"/>
      <c r="S145" s="71"/>
      <c r="T145" s="82"/>
    </row>
    <row r="146" spans="1:20">
      <c r="A146" s="9"/>
      <c r="B146" s="10" t="s">
        <v>270</v>
      </c>
      <c r="C146" s="9"/>
      <c r="D146" s="9"/>
      <c r="E146" s="9"/>
      <c r="F146" s="159">
        <v>2000</v>
      </c>
      <c r="G146" s="160">
        <f>$F$189*F146</f>
        <v>200</v>
      </c>
      <c r="H146" s="161">
        <f t="shared" si="158"/>
        <v>2200</v>
      </c>
      <c r="I146" s="162">
        <f>H146/$F$184</f>
        <v>4.06942437992146E-3</v>
      </c>
      <c r="J146" s="163">
        <v>0</v>
      </c>
      <c r="K146" s="161">
        <f t="shared" si="159"/>
        <v>0</v>
      </c>
      <c r="L146" s="164">
        <v>0</v>
      </c>
      <c r="M146" s="161">
        <f t="shared" si="160"/>
        <v>0</v>
      </c>
      <c r="N146" s="165">
        <f t="shared" si="161"/>
        <v>2200</v>
      </c>
      <c r="O146" s="166">
        <f t="shared" si="162"/>
        <v>1</v>
      </c>
      <c r="P146" s="95"/>
      <c r="Q146" s="71"/>
      <c r="R146" s="71"/>
      <c r="S146" s="71"/>
      <c r="T146" s="82"/>
    </row>
    <row r="147" spans="1:20">
      <c r="A147" s="9"/>
      <c r="B147" s="10" t="s">
        <v>271</v>
      </c>
      <c r="C147" s="9"/>
      <c r="D147" s="9"/>
      <c r="E147" s="9"/>
      <c r="F147" s="159">
        <v>2000</v>
      </c>
      <c r="G147" s="160">
        <f>$F$189*F147</f>
        <v>200</v>
      </c>
      <c r="H147" s="161">
        <f t="shared" si="158"/>
        <v>2200</v>
      </c>
      <c r="I147" s="162">
        <f>H147/$F$184</f>
        <v>4.06942437992146E-3</v>
      </c>
      <c r="J147" s="163">
        <v>0</v>
      </c>
      <c r="K147" s="161">
        <f t="shared" si="159"/>
        <v>0</v>
      </c>
      <c r="L147" s="164">
        <v>0</v>
      </c>
      <c r="M147" s="161">
        <f t="shared" si="160"/>
        <v>0</v>
      </c>
      <c r="N147" s="165">
        <f t="shared" si="161"/>
        <v>2200</v>
      </c>
      <c r="O147" s="166">
        <f t="shared" si="162"/>
        <v>1</v>
      </c>
      <c r="P147" s="95"/>
      <c r="Q147" s="71"/>
      <c r="R147" s="71"/>
      <c r="S147" s="71"/>
      <c r="T147" s="82"/>
    </row>
    <row r="148" spans="1:20">
      <c r="A148" s="9"/>
      <c r="B148" s="10" t="s">
        <v>272</v>
      </c>
      <c r="C148" s="9"/>
      <c r="D148" s="9"/>
      <c r="E148" s="9"/>
      <c r="F148" s="159">
        <v>7500</v>
      </c>
      <c r="G148" s="160">
        <f t="shared" ref="G148:G152" si="163">$F$189*F148</f>
        <v>750</v>
      </c>
      <c r="H148" s="161">
        <f t="shared" ref="H148:H152" si="164">F148+G148</f>
        <v>8250</v>
      </c>
      <c r="I148" s="162">
        <f t="shared" ref="I148:I152" si="165">H148/$F$184</f>
        <v>1.5260341424705476E-2</v>
      </c>
      <c r="J148" s="163">
        <v>0</v>
      </c>
      <c r="K148" s="161">
        <f t="shared" ref="K148:K152" si="166">J148*H148</f>
        <v>0</v>
      </c>
      <c r="L148" s="164">
        <v>0</v>
      </c>
      <c r="M148" s="161">
        <f t="shared" ref="M148:M152" si="167">K148-L148</f>
        <v>0</v>
      </c>
      <c r="N148" s="165">
        <f t="shared" ref="N148:N152" si="168">H148-K148</f>
        <v>8250</v>
      </c>
      <c r="O148" s="166">
        <f t="shared" ref="O148:O152" si="169">N148/H148</f>
        <v>1</v>
      </c>
      <c r="P148" s="95"/>
      <c r="Q148" s="71"/>
      <c r="R148" s="71"/>
      <c r="S148" s="71"/>
      <c r="T148" s="82"/>
    </row>
    <row r="149" spans="1:20">
      <c r="A149" s="9"/>
      <c r="B149" s="10" t="s">
        <v>280</v>
      </c>
      <c r="C149" s="9"/>
      <c r="D149" s="9"/>
      <c r="E149" s="9"/>
      <c r="F149" s="159">
        <v>0</v>
      </c>
      <c r="G149" s="160">
        <f t="shared" si="163"/>
        <v>0</v>
      </c>
      <c r="H149" s="161">
        <f t="shared" si="164"/>
        <v>0</v>
      </c>
      <c r="I149" s="162">
        <f t="shared" si="165"/>
        <v>0</v>
      </c>
      <c r="J149" s="163">
        <v>0</v>
      </c>
      <c r="K149" s="161">
        <f t="shared" si="166"/>
        <v>0</v>
      </c>
      <c r="L149" s="164">
        <v>0</v>
      </c>
      <c r="M149" s="161">
        <f t="shared" si="167"/>
        <v>0</v>
      </c>
      <c r="N149" s="165">
        <f t="shared" si="168"/>
        <v>0</v>
      </c>
      <c r="O149" s="166" t="e">
        <f t="shared" si="169"/>
        <v>#DIV/0!</v>
      </c>
      <c r="P149" s="95"/>
      <c r="Q149" s="71"/>
      <c r="R149" s="71"/>
      <c r="S149" s="71"/>
      <c r="T149" s="82"/>
    </row>
    <row r="150" spans="1:20">
      <c r="A150" s="9"/>
      <c r="B150" s="10"/>
      <c r="C150" s="9" t="s">
        <v>273</v>
      </c>
      <c r="D150" s="9"/>
      <c r="E150" s="9"/>
      <c r="F150" s="159">
        <v>0</v>
      </c>
      <c r="G150" s="160">
        <f t="shared" si="163"/>
        <v>0</v>
      </c>
      <c r="H150" s="161">
        <f t="shared" si="164"/>
        <v>0</v>
      </c>
      <c r="I150" s="162">
        <f t="shared" si="165"/>
        <v>0</v>
      </c>
      <c r="J150" s="163">
        <v>0</v>
      </c>
      <c r="K150" s="161">
        <f t="shared" si="166"/>
        <v>0</v>
      </c>
      <c r="L150" s="164">
        <v>0</v>
      </c>
      <c r="M150" s="161">
        <f t="shared" si="167"/>
        <v>0</v>
      </c>
      <c r="N150" s="165">
        <f t="shared" si="168"/>
        <v>0</v>
      </c>
      <c r="O150" s="166" t="e">
        <f t="shared" si="169"/>
        <v>#DIV/0!</v>
      </c>
      <c r="P150" s="95"/>
      <c r="Q150" s="71"/>
      <c r="R150" s="71"/>
      <c r="S150" s="71"/>
      <c r="T150" s="82"/>
    </row>
    <row r="151" spans="1:20">
      <c r="A151" s="9"/>
      <c r="B151" s="10"/>
      <c r="C151" s="9" t="s">
        <v>274</v>
      </c>
      <c r="D151" s="9"/>
      <c r="E151" s="9"/>
      <c r="F151" s="159">
        <v>1200</v>
      </c>
      <c r="G151" s="160">
        <f t="shared" si="163"/>
        <v>120</v>
      </c>
      <c r="H151" s="161">
        <f t="shared" si="164"/>
        <v>1320</v>
      </c>
      <c r="I151" s="162">
        <f t="shared" si="165"/>
        <v>2.441654627952876E-3</v>
      </c>
      <c r="J151" s="163">
        <v>0</v>
      </c>
      <c r="K151" s="161">
        <f t="shared" si="166"/>
        <v>0</v>
      </c>
      <c r="L151" s="164">
        <v>0</v>
      </c>
      <c r="M151" s="161">
        <f t="shared" si="167"/>
        <v>0</v>
      </c>
      <c r="N151" s="165">
        <f t="shared" si="168"/>
        <v>1320</v>
      </c>
      <c r="O151" s="166">
        <f t="shared" si="169"/>
        <v>1</v>
      </c>
      <c r="P151" s="95"/>
      <c r="Q151" s="71"/>
      <c r="R151" s="71"/>
      <c r="S151" s="71"/>
      <c r="T151" s="82"/>
    </row>
    <row r="152" spans="1:20">
      <c r="A152" s="9"/>
      <c r="B152" s="10"/>
      <c r="C152" s="9" t="s">
        <v>275</v>
      </c>
      <c r="D152" s="9"/>
      <c r="E152" s="9"/>
      <c r="F152" s="159">
        <v>1500</v>
      </c>
      <c r="G152" s="160">
        <f t="shared" si="163"/>
        <v>150</v>
      </c>
      <c r="H152" s="161">
        <f t="shared" si="164"/>
        <v>1650</v>
      </c>
      <c r="I152" s="162">
        <f t="shared" si="165"/>
        <v>3.0520682849410953E-3</v>
      </c>
      <c r="J152" s="163">
        <v>0</v>
      </c>
      <c r="K152" s="161">
        <f t="shared" si="166"/>
        <v>0</v>
      </c>
      <c r="L152" s="164">
        <v>0</v>
      </c>
      <c r="M152" s="161">
        <f t="shared" si="167"/>
        <v>0</v>
      </c>
      <c r="N152" s="165">
        <f t="shared" si="168"/>
        <v>1650</v>
      </c>
      <c r="O152" s="166">
        <f t="shared" si="169"/>
        <v>1</v>
      </c>
      <c r="P152" s="95"/>
      <c r="Q152" s="71"/>
      <c r="R152" s="71"/>
      <c r="S152" s="71"/>
      <c r="T152" s="82"/>
    </row>
    <row r="153" spans="1:20">
      <c r="A153" s="9"/>
      <c r="B153" s="10"/>
      <c r="C153" s="9" t="s">
        <v>276</v>
      </c>
      <c r="D153" s="9"/>
      <c r="E153" s="9"/>
      <c r="F153" s="159">
        <v>8000</v>
      </c>
      <c r="G153" s="160">
        <f t="shared" ref="G153:G163" si="170">$F$189*F153</f>
        <v>800</v>
      </c>
      <c r="H153" s="161">
        <f t="shared" si="158"/>
        <v>8800</v>
      </c>
      <c r="I153" s="162">
        <f t="shared" ref="I153:I163" si="171">H153/$F$184</f>
        <v>1.627769751968584E-2</v>
      </c>
      <c r="J153" s="163">
        <v>0</v>
      </c>
      <c r="K153" s="161">
        <f t="shared" si="159"/>
        <v>0</v>
      </c>
      <c r="L153" s="164">
        <v>0</v>
      </c>
      <c r="M153" s="161">
        <f t="shared" si="160"/>
        <v>0</v>
      </c>
      <c r="N153" s="165">
        <f t="shared" si="161"/>
        <v>8800</v>
      </c>
      <c r="O153" s="166">
        <f t="shared" si="162"/>
        <v>1</v>
      </c>
      <c r="P153" s="95"/>
      <c r="Q153" s="71"/>
      <c r="R153" s="71"/>
      <c r="S153" s="71"/>
      <c r="T153" s="82"/>
    </row>
    <row r="154" spans="1:20">
      <c r="A154" s="9"/>
      <c r="B154" s="10"/>
      <c r="C154" s="9" t="s">
        <v>277</v>
      </c>
      <c r="D154" s="9"/>
      <c r="E154" s="9"/>
      <c r="F154" s="159">
        <v>0</v>
      </c>
      <c r="G154" s="160">
        <f t="shared" si="170"/>
        <v>0</v>
      </c>
      <c r="H154" s="161">
        <f t="shared" si="158"/>
        <v>0</v>
      </c>
      <c r="I154" s="162">
        <f t="shared" si="171"/>
        <v>0</v>
      </c>
      <c r="J154" s="163">
        <v>0</v>
      </c>
      <c r="K154" s="161">
        <f t="shared" si="159"/>
        <v>0</v>
      </c>
      <c r="L154" s="164">
        <v>0</v>
      </c>
      <c r="M154" s="161">
        <f t="shared" si="160"/>
        <v>0</v>
      </c>
      <c r="N154" s="165">
        <f t="shared" si="161"/>
        <v>0</v>
      </c>
      <c r="O154" s="166" t="e">
        <f t="shared" si="162"/>
        <v>#DIV/0!</v>
      </c>
      <c r="P154" s="95"/>
      <c r="Q154" s="71"/>
      <c r="R154" s="71"/>
      <c r="S154" s="71"/>
      <c r="T154" s="82"/>
    </row>
    <row r="155" spans="1:20">
      <c r="A155" s="9"/>
      <c r="B155" s="10"/>
      <c r="C155" s="9" t="s">
        <v>278</v>
      </c>
      <c r="D155" s="9"/>
      <c r="E155" s="9"/>
      <c r="F155" s="159">
        <v>25000</v>
      </c>
      <c r="G155" s="160">
        <f t="shared" si="170"/>
        <v>2500</v>
      </c>
      <c r="H155" s="161">
        <f t="shared" si="158"/>
        <v>27500</v>
      </c>
      <c r="I155" s="162">
        <f t="shared" si="171"/>
        <v>5.0867804749018253E-2</v>
      </c>
      <c r="J155" s="163">
        <v>0</v>
      </c>
      <c r="K155" s="161">
        <f t="shared" si="159"/>
        <v>0</v>
      </c>
      <c r="L155" s="164">
        <v>0</v>
      </c>
      <c r="M155" s="161">
        <f t="shared" si="160"/>
        <v>0</v>
      </c>
      <c r="N155" s="165">
        <f t="shared" si="161"/>
        <v>27500</v>
      </c>
      <c r="O155" s="166">
        <f t="shared" si="162"/>
        <v>1</v>
      </c>
      <c r="P155" s="95"/>
      <c r="Q155" s="71"/>
      <c r="R155" s="71"/>
      <c r="S155" s="71"/>
      <c r="T155" s="82"/>
    </row>
    <row r="156" spans="1:20">
      <c r="A156" s="9"/>
      <c r="B156" s="10"/>
      <c r="C156" s="9" t="s">
        <v>279</v>
      </c>
      <c r="D156" s="9"/>
      <c r="E156" s="9"/>
      <c r="F156" s="159">
        <v>10000</v>
      </c>
      <c r="G156" s="160">
        <f t="shared" si="170"/>
        <v>1000</v>
      </c>
      <c r="H156" s="161">
        <f t="shared" si="158"/>
        <v>11000</v>
      </c>
      <c r="I156" s="162">
        <f t="shared" si="171"/>
        <v>2.0347121899607301E-2</v>
      </c>
      <c r="J156" s="163">
        <v>0</v>
      </c>
      <c r="K156" s="161">
        <f t="shared" si="159"/>
        <v>0</v>
      </c>
      <c r="L156" s="164">
        <v>0</v>
      </c>
      <c r="M156" s="161">
        <f t="shared" si="160"/>
        <v>0</v>
      </c>
      <c r="N156" s="165">
        <f t="shared" si="161"/>
        <v>11000</v>
      </c>
      <c r="O156" s="166">
        <f t="shared" si="162"/>
        <v>1</v>
      </c>
      <c r="P156" s="95"/>
      <c r="Q156" s="71"/>
      <c r="R156" s="71"/>
      <c r="S156" s="71"/>
      <c r="T156" s="82"/>
    </row>
    <row r="157" spans="1:20">
      <c r="A157" s="9"/>
      <c r="B157" s="10" t="s">
        <v>281</v>
      </c>
      <c r="C157" s="9"/>
      <c r="D157" s="9"/>
      <c r="E157" s="9"/>
      <c r="F157" s="159">
        <v>2000</v>
      </c>
      <c r="G157" s="160">
        <f t="shared" si="170"/>
        <v>200</v>
      </c>
      <c r="H157" s="161">
        <f t="shared" si="158"/>
        <v>2200</v>
      </c>
      <c r="I157" s="162">
        <f t="shared" si="171"/>
        <v>4.06942437992146E-3</v>
      </c>
      <c r="J157" s="163">
        <v>0</v>
      </c>
      <c r="K157" s="161">
        <f t="shared" si="159"/>
        <v>0</v>
      </c>
      <c r="L157" s="164">
        <v>0</v>
      </c>
      <c r="M157" s="161">
        <f t="shared" si="160"/>
        <v>0</v>
      </c>
      <c r="N157" s="165">
        <f t="shared" si="161"/>
        <v>2200</v>
      </c>
      <c r="O157" s="166">
        <f t="shared" si="162"/>
        <v>1</v>
      </c>
      <c r="P157" s="95"/>
      <c r="Q157" s="71"/>
      <c r="R157" s="71"/>
      <c r="S157" s="71"/>
      <c r="T157" s="82"/>
    </row>
    <row r="158" spans="1:20">
      <c r="A158" s="9"/>
      <c r="B158" s="10" t="s">
        <v>282</v>
      </c>
      <c r="C158" s="9"/>
      <c r="D158" s="9"/>
      <c r="E158" s="9"/>
      <c r="F158" s="159">
        <v>1500</v>
      </c>
      <c r="G158" s="160">
        <f t="shared" si="170"/>
        <v>150</v>
      </c>
      <c r="H158" s="161">
        <f t="shared" si="158"/>
        <v>1650</v>
      </c>
      <c r="I158" s="162">
        <f t="shared" si="171"/>
        <v>3.0520682849410953E-3</v>
      </c>
      <c r="J158" s="163">
        <v>0</v>
      </c>
      <c r="K158" s="161">
        <f t="shared" si="159"/>
        <v>0</v>
      </c>
      <c r="L158" s="164">
        <v>0</v>
      </c>
      <c r="M158" s="161">
        <f t="shared" si="160"/>
        <v>0</v>
      </c>
      <c r="N158" s="165">
        <f t="shared" si="161"/>
        <v>1650</v>
      </c>
      <c r="O158" s="166">
        <f t="shared" si="162"/>
        <v>1</v>
      </c>
      <c r="P158" s="95"/>
      <c r="Q158" s="71"/>
      <c r="R158" s="71"/>
      <c r="S158" s="71"/>
      <c r="T158" s="82"/>
    </row>
    <row r="159" spans="1:20">
      <c r="A159" s="9"/>
      <c r="B159" s="10" t="s">
        <v>283</v>
      </c>
      <c r="C159" s="9"/>
      <c r="D159" s="9"/>
      <c r="E159" s="9"/>
      <c r="F159" s="159">
        <v>1000</v>
      </c>
      <c r="G159" s="160">
        <f t="shared" si="170"/>
        <v>100</v>
      </c>
      <c r="H159" s="161">
        <f t="shared" si="158"/>
        <v>1100</v>
      </c>
      <c r="I159" s="162">
        <f t="shared" si="171"/>
        <v>2.03471218996073E-3</v>
      </c>
      <c r="J159" s="163">
        <v>0</v>
      </c>
      <c r="K159" s="161">
        <f t="shared" si="159"/>
        <v>0</v>
      </c>
      <c r="L159" s="164">
        <v>0</v>
      </c>
      <c r="M159" s="161">
        <f t="shared" si="160"/>
        <v>0</v>
      </c>
      <c r="N159" s="165">
        <f t="shared" si="161"/>
        <v>1100</v>
      </c>
      <c r="O159" s="166">
        <f t="shared" si="162"/>
        <v>1</v>
      </c>
      <c r="P159" s="95"/>
      <c r="Q159" s="71"/>
      <c r="R159" s="71"/>
      <c r="S159" s="71"/>
      <c r="T159" s="82"/>
    </row>
    <row r="160" spans="1:20">
      <c r="A160" s="9"/>
      <c r="B160" s="10" t="s">
        <v>284</v>
      </c>
      <c r="C160" s="9"/>
      <c r="D160" s="9"/>
      <c r="E160" s="9"/>
      <c r="F160" s="159">
        <v>0</v>
      </c>
      <c r="G160" s="160">
        <f t="shared" si="170"/>
        <v>0</v>
      </c>
      <c r="H160" s="161">
        <f t="shared" si="158"/>
        <v>0</v>
      </c>
      <c r="I160" s="162">
        <f t="shared" si="171"/>
        <v>0</v>
      </c>
      <c r="J160" s="163">
        <v>0</v>
      </c>
      <c r="K160" s="161">
        <f t="shared" si="159"/>
        <v>0</v>
      </c>
      <c r="L160" s="164">
        <v>0</v>
      </c>
      <c r="M160" s="161">
        <f t="shared" si="160"/>
        <v>0</v>
      </c>
      <c r="N160" s="165">
        <f t="shared" si="161"/>
        <v>0</v>
      </c>
      <c r="O160" s="166" t="e">
        <f t="shared" si="162"/>
        <v>#DIV/0!</v>
      </c>
      <c r="P160" s="95"/>
      <c r="Q160" s="71"/>
      <c r="R160" s="71"/>
      <c r="S160" s="71"/>
      <c r="T160" s="82"/>
    </row>
    <row r="161" spans="1:20">
      <c r="A161" s="9"/>
      <c r="B161" s="10" t="s">
        <v>285</v>
      </c>
      <c r="C161" s="9"/>
      <c r="D161" s="9"/>
      <c r="E161" s="9"/>
      <c r="F161" s="159">
        <v>10000</v>
      </c>
      <c r="G161" s="160">
        <f t="shared" si="170"/>
        <v>1000</v>
      </c>
      <c r="H161" s="161">
        <f t="shared" si="158"/>
        <v>11000</v>
      </c>
      <c r="I161" s="162">
        <f t="shared" si="171"/>
        <v>2.0347121899607301E-2</v>
      </c>
      <c r="J161" s="163">
        <v>0</v>
      </c>
      <c r="K161" s="161">
        <f t="shared" si="159"/>
        <v>0</v>
      </c>
      <c r="L161" s="164">
        <v>0</v>
      </c>
      <c r="M161" s="161">
        <f t="shared" si="160"/>
        <v>0</v>
      </c>
      <c r="N161" s="165">
        <f t="shared" si="161"/>
        <v>11000</v>
      </c>
      <c r="O161" s="166">
        <f t="shared" si="162"/>
        <v>1</v>
      </c>
      <c r="P161" s="95"/>
      <c r="Q161" s="71"/>
      <c r="R161" s="71"/>
      <c r="S161" s="71"/>
      <c r="T161" s="82"/>
    </row>
    <row r="162" spans="1:20">
      <c r="A162" s="9"/>
      <c r="B162" s="10" t="s">
        <v>286</v>
      </c>
      <c r="C162" s="9"/>
      <c r="D162" s="9"/>
      <c r="E162" s="9"/>
      <c r="F162" s="159">
        <v>0</v>
      </c>
      <c r="G162" s="160">
        <f t="shared" si="170"/>
        <v>0</v>
      </c>
      <c r="H162" s="161">
        <f t="shared" si="158"/>
        <v>0</v>
      </c>
      <c r="I162" s="162">
        <f t="shared" si="171"/>
        <v>0</v>
      </c>
      <c r="J162" s="163">
        <v>0</v>
      </c>
      <c r="K162" s="161">
        <f t="shared" si="159"/>
        <v>0</v>
      </c>
      <c r="L162" s="164">
        <v>0</v>
      </c>
      <c r="M162" s="161">
        <f t="shared" si="160"/>
        <v>0</v>
      </c>
      <c r="N162" s="165">
        <f t="shared" si="161"/>
        <v>0</v>
      </c>
      <c r="O162" s="166" t="e">
        <f t="shared" si="162"/>
        <v>#DIV/0!</v>
      </c>
      <c r="P162" s="95"/>
      <c r="Q162" s="71"/>
      <c r="R162" s="71"/>
      <c r="S162" s="71"/>
      <c r="T162" s="82"/>
    </row>
    <row r="163" spans="1:20">
      <c r="A163" s="9"/>
      <c r="B163" s="10" t="s">
        <v>287</v>
      </c>
      <c r="C163" s="9"/>
      <c r="D163" s="9"/>
      <c r="E163" s="9"/>
      <c r="F163" s="159">
        <v>0</v>
      </c>
      <c r="G163" s="160">
        <f t="shared" si="170"/>
        <v>0</v>
      </c>
      <c r="H163" s="161">
        <f t="shared" si="158"/>
        <v>0</v>
      </c>
      <c r="I163" s="162">
        <f t="shared" si="171"/>
        <v>0</v>
      </c>
      <c r="J163" s="163">
        <v>0</v>
      </c>
      <c r="K163" s="161">
        <f t="shared" si="159"/>
        <v>0</v>
      </c>
      <c r="L163" s="164">
        <v>0</v>
      </c>
      <c r="M163" s="161">
        <f t="shared" si="160"/>
        <v>0</v>
      </c>
      <c r="N163" s="165">
        <f t="shared" si="161"/>
        <v>0</v>
      </c>
      <c r="O163" s="166" t="e">
        <f t="shared" si="162"/>
        <v>#DIV/0!</v>
      </c>
      <c r="P163" s="95"/>
      <c r="Q163" s="71"/>
      <c r="R163" s="71"/>
      <c r="S163" s="71"/>
      <c r="T163" s="82"/>
    </row>
    <row r="164" spans="1:20">
      <c r="A164" s="9"/>
      <c r="B164" s="10"/>
      <c r="C164" s="9" t="s">
        <v>273</v>
      </c>
      <c r="D164" s="9"/>
      <c r="E164" s="9"/>
      <c r="F164" s="159">
        <v>0</v>
      </c>
      <c r="G164" s="160">
        <f t="shared" ref="G164:G167" si="172">$F$189*F164</f>
        <v>0</v>
      </c>
      <c r="H164" s="161">
        <f t="shared" ref="H164:H167" si="173">F164+G164</f>
        <v>0</v>
      </c>
      <c r="I164" s="162">
        <f t="shared" ref="I164:I167" si="174">H164/$F$184</f>
        <v>0</v>
      </c>
      <c r="J164" s="163">
        <v>0</v>
      </c>
      <c r="K164" s="161">
        <f t="shared" ref="K164:K167" si="175">J164*H164</f>
        <v>0</v>
      </c>
      <c r="L164" s="164">
        <v>0</v>
      </c>
      <c r="M164" s="161">
        <f t="shared" ref="M164:M167" si="176">K164-L164</f>
        <v>0</v>
      </c>
      <c r="N164" s="165">
        <f t="shared" ref="N164:N167" si="177">H164-K164</f>
        <v>0</v>
      </c>
      <c r="O164" s="166" t="e">
        <f t="shared" ref="O164:O167" si="178">N164/H164</f>
        <v>#DIV/0!</v>
      </c>
      <c r="P164" s="95"/>
      <c r="Q164" s="71"/>
      <c r="R164" s="71"/>
      <c r="S164" s="71"/>
      <c r="T164" s="82"/>
    </row>
    <row r="165" spans="1:20">
      <c r="A165" s="9"/>
      <c r="B165" s="10"/>
      <c r="C165" s="9" t="s">
        <v>288</v>
      </c>
      <c r="D165" s="9"/>
      <c r="E165" s="9"/>
      <c r="F165" s="159">
        <v>5000</v>
      </c>
      <c r="G165" s="160">
        <f t="shared" si="172"/>
        <v>500</v>
      </c>
      <c r="H165" s="161">
        <f t="shared" si="173"/>
        <v>5500</v>
      </c>
      <c r="I165" s="162">
        <f t="shared" si="174"/>
        <v>1.0173560949803651E-2</v>
      </c>
      <c r="J165" s="163">
        <v>0</v>
      </c>
      <c r="K165" s="161">
        <f t="shared" si="175"/>
        <v>0</v>
      </c>
      <c r="L165" s="164">
        <v>0</v>
      </c>
      <c r="M165" s="161">
        <f t="shared" si="176"/>
        <v>0</v>
      </c>
      <c r="N165" s="165">
        <f t="shared" si="177"/>
        <v>5500</v>
      </c>
      <c r="O165" s="166">
        <f t="shared" si="178"/>
        <v>1</v>
      </c>
      <c r="P165" s="95"/>
      <c r="Q165" s="71"/>
      <c r="R165" s="71"/>
      <c r="S165" s="71"/>
      <c r="T165" s="82"/>
    </row>
    <row r="166" spans="1:20">
      <c r="A166" s="9"/>
      <c r="B166" s="10"/>
      <c r="C166" s="9" t="s">
        <v>289</v>
      </c>
      <c r="D166" s="9"/>
      <c r="E166" s="9"/>
      <c r="F166" s="159">
        <v>1000</v>
      </c>
      <c r="G166" s="160">
        <f t="shared" si="172"/>
        <v>100</v>
      </c>
      <c r="H166" s="161">
        <f t="shared" si="173"/>
        <v>1100</v>
      </c>
      <c r="I166" s="162">
        <f t="shared" si="174"/>
        <v>2.03471218996073E-3</v>
      </c>
      <c r="J166" s="163">
        <v>0</v>
      </c>
      <c r="K166" s="161">
        <f t="shared" si="175"/>
        <v>0</v>
      </c>
      <c r="L166" s="164">
        <v>0</v>
      </c>
      <c r="M166" s="161">
        <f t="shared" si="176"/>
        <v>0</v>
      </c>
      <c r="N166" s="165">
        <f t="shared" si="177"/>
        <v>1100</v>
      </c>
      <c r="O166" s="166">
        <f t="shared" si="178"/>
        <v>1</v>
      </c>
      <c r="P166" s="95"/>
      <c r="Q166" s="71"/>
      <c r="R166" s="71"/>
      <c r="S166" s="71"/>
      <c r="T166" s="82"/>
    </row>
    <row r="167" spans="1:20">
      <c r="A167" s="9"/>
      <c r="B167" s="10"/>
      <c r="C167" s="9" t="s">
        <v>290</v>
      </c>
      <c r="D167" s="9"/>
      <c r="E167" s="9"/>
      <c r="F167" s="159">
        <v>2000</v>
      </c>
      <c r="G167" s="160">
        <f t="shared" si="172"/>
        <v>200</v>
      </c>
      <c r="H167" s="161">
        <f t="shared" si="173"/>
        <v>2200</v>
      </c>
      <c r="I167" s="162">
        <f t="shared" si="174"/>
        <v>4.06942437992146E-3</v>
      </c>
      <c r="J167" s="163">
        <v>0</v>
      </c>
      <c r="K167" s="161">
        <f t="shared" si="175"/>
        <v>0</v>
      </c>
      <c r="L167" s="164">
        <v>0</v>
      </c>
      <c r="M167" s="161">
        <f t="shared" si="176"/>
        <v>0</v>
      </c>
      <c r="N167" s="165">
        <f t="shared" si="177"/>
        <v>2200</v>
      </c>
      <c r="O167" s="166">
        <f t="shared" si="178"/>
        <v>1</v>
      </c>
      <c r="P167" s="95"/>
      <c r="Q167" s="71"/>
      <c r="R167" s="71"/>
      <c r="S167" s="71"/>
      <c r="T167" s="82"/>
    </row>
    <row r="168" spans="1:20">
      <c r="A168" s="9"/>
      <c r="B168" s="10"/>
      <c r="C168" s="9" t="s">
        <v>291</v>
      </c>
      <c r="D168" s="9"/>
      <c r="E168" s="9"/>
      <c r="F168" s="159">
        <v>2500</v>
      </c>
      <c r="G168" s="160">
        <f>$F$189*F168</f>
        <v>250</v>
      </c>
      <c r="H168" s="161">
        <f t="shared" si="158"/>
        <v>2750</v>
      </c>
      <c r="I168" s="162">
        <f>H168/$F$184</f>
        <v>5.0867804749018253E-3</v>
      </c>
      <c r="J168" s="163">
        <v>0</v>
      </c>
      <c r="K168" s="161">
        <f t="shared" si="159"/>
        <v>0</v>
      </c>
      <c r="L168" s="164">
        <v>0</v>
      </c>
      <c r="M168" s="161">
        <f t="shared" si="160"/>
        <v>0</v>
      </c>
      <c r="N168" s="165">
        <f t="shared" si="161"/>
        <v>2750</v>
      </c>
      <c r="O168" s="166">
        <f t="shared" si="162"/>
        <v>1</v>
      </c>
      <c r="P168" s="95"/>
      <c r="Q168" s="71"/>
      <c r="R168" s="71"/>
      <c r="S168" s="71"/>
      <c r="T168" s="82"/>
    </row>
    <row r="169" spans="1:20">
      <c r="A169" s="9"/>
      <c r="B169" s="10"/>
      <c r="C169" s="9" t="s">
        <v>292</v>
      </c>
      <c r="D169" s="9"/>
      <c r="E169" s="9"/>
      <c r="F169" s="159">
        <v>10000</v>
      </c>
      <c r="G169" s="160">
        <f>$F$189*F169</f>
        <v>1000</v>
      </c>
      <c r="H169" s="161">
        <f t="shared" si="158"/>
        <v>11000</v>
      </c>
      <c r="I169" s="162">
        <f>H169/$F$184</f>
        <v>2.0347121899607301E-2</v>
      </c>
      <c r="J169" s="163">
        <v>0</v>
      </c>
      <c r="K169" s="161">
        <f t="shared" si="159"/>
        <v>0</v>
      </c>
      <c r="L169" s="164">
        <v>0</v>
      </c>
      <c r="M169" s="161">
        <f t="shared" si="160"/>
        <v>0</v>
      </c>
      <c r="N169" s="165">
        <f t="shared" si="161"/>
        <v>11000</v>
      </c>
      <c r="O169" s="166">
        <f t="shared" si="162"/>
        <v>1</v>
      </c>
      <c r="P169" s="95"/>
      <c r="Q169" s="71"/>
      <c r="R169" s="71"/>
      <c r="S169" s="71"/>
      <c r="T169" s="82"/>
    </row>
    <row r="170" spans="1:20">
      <c r="A170" s="9"/>
      <c r="B170" s="10"/>
      <c r="C170" s="9"/>
      <c r="D170" s="9"/>
      <c r="E170" s="9"/>
      <c r="F170" s="159">
        <v>0</v>
      </c>
      <c r="G170" s="160">
        <f>$F$189*F170</f>
        <v>0</v>
      </c>
      <c r="H170" s="161">
        <f t="shared" si="152"/>
        <v>0</v>
      </c>
      <c r="I170" s="162">
        <f>H170/$F$184</f>
        <v>0</v>
      </c>
      <c r="J170" s="163">
        <v>0</v>
      </c>
      <c r="K170" s="161">
        <f t="shared" si="154"/>
        <v>0</v>
      </c>
      <c r="L170" s="164">
        <v>0</v>
      </c>
      <c r="M170" s="161">
        <f t="shared" si="155"/>
        <v>0</v>
      </c>
      <c r="N170" s="165">
        <f t="shared" si="156"/>
        <v>0</v>
      </c>
      <c r="O170" s="166" t="e">
        <f t="shared" si="157"/>
        <v>#DIV/0!</v>
      </c>
      <c r="P170" s="95"/>
      <c r="Q170" s="71"/>
      <c r="R170" s="71"/>
      <c r="S170" s="71"/>
      <c r="T170" s="82"/>
    </row>
    <row r="171" spans="1:20" ht="16.5" thickBot="1">
      <c r="A171" s="16"/>
      <c r="B171" s="17"/>
      <c r="C171" s="16"/>
      <c r="D171" s="16"/>
      <c r="E171" s="16"/>
      <c r="F171" s="183">
        <v>0</v>
      </c>
      <c r="G171" s="199">
        <f>$F$189*F171</f>
        <v>0</v>
      </c>
      <c r="H171" s="200">
        <f t="shared" si="152"/>
        <v>0</v>
      </c>
      <c r="I171" s="201">
        <f>H171/$F$184</f>
        <v>0</v>
      </c>
      <c r="J171" s="202">
        <v>0</v>
      </c>
      <c r="K171" s="200">
        <f t="shared" si="154"/>
        <v>0</v>
      </c>
      <c r="L171" s="203">
        <v>0</v>
      </c>
      <c r="M171" s="200">
        <f t="shared" si="155"/>
        <v>0</v>
      </c>
      <c r="N171" s="204">
        <f t="shared" si="156"/>
        <v>0</v>
      </c>
      <c r="O171" s="205" t="e">
        <f t="shared" si="157"/>
        <v>#DIV/0!</v>
      </c>
      <c r="P171" s="29"/>
      <c r="Q171" s="20"/>
      <c r="R171" s="20"/>
      <c r="S171" s="20"/>
      <c r="T171" s="25"/>
    </row>
    <row r="172" spans="1:20">
      <c r="A172" s="1"/>
      <c r="B172" s="91" t="s">
        <v>0</v>
      </c>
      <c r="C172" s="92"/>
      <c r="D172" s="92" t="s">
        <v>144</v>
      </c>
      <c r="E172" s="92"/>
      <c r="F172" s="107">
        <f>SUM(F31:F171)</f>
        <v>491470</v>
      </c>
      <c r="G172" s="88"/>
      <c r="H172" s="206"/>
      <c r="I172" s="34"/>
      <c r="J172" s="207"/>
      <c r="K172" s="208"/>
      <c r="L172" s="209"/>
      <c r="M172" s="208"/>
      <c r="N172" s="8"/>
      <c r="O172" s="3"/>
      <c r="P172" s="68"/>
      <c r="Q172" s="19"/>
      <c r="R172" s="19"/>
      <c r="S172" s="19"/>
      <c r="T172" s="81"/>
    </row>
    <row r="173" spans="1:20">
      <c r="A173" s="1"/>
      <c r="B173" s="12" t="s">
        <v>10</v>
      </c>
      <c r="C173" s="9"/>
      <c r="D173" s="18"/>
      <c r="E173" s="18"/>
      <c r="F173" s="18"/>
      <c r="G173" s="12"/>
      <c r="H173" s="210"/>
      <c r="I173" s="211">
        <f>SUM(I31:I171)</f>
        <v>0.99999999999999956</v>
      </c>
      <c r="J173" s="207"/>
      <c r="K173" s="208"/>
      <c r="L173" s="209"/>
      <c r="M173" s="208"/>
      <c r="N173" s="8"/>
      <c r="O173" s="3"/>
      <c r="P173" s="68"/>
      <c r="Q173" s="19"/>
      <c r="R173" s="19"/>
      <c r="S173" s="19"/>
      <c r="T173" s="81"/>
    </row>
    <row r="174" spans="1:20">
      <c r="A174" s="1"/>
      <c r="B174" s="2" t="s">
        <v>146</v>
      </c>
      <c r="C174" s="1"/>
      <c r="D174" s="8"/>
      <c r="E174" s="8"/>
      <c r="F174" s="8"/>
      <c r="G174" s="3"/>
      <c r="H174" s="208"/>
      <c r="I174" s="34"/>
      <c r="J174" s="212"/>
      <c r="K174" s="213">
        <f>SUM(K31:K171)</f>
        <v>0</v>
      </c>
      <c r="L174" s="214"/>
      <c r="M174" s="215"/>
      <c r="N174" s="13"/>
      <c r="O174" s="86"/>
      <c r="P174" s="69"/>
      <c r="Q174" s="19"/>
      <c r="R174" s="19"/>
      <c r="S174" s="19"/>
      <c r="T174" s="81"/>
    </row>
    <row r="175" spans="1:20">
      <c r="A175" s="1"/>
      <c r="B175" s="2" t="s">
        <v>147</v>
      </c>
      <c r="C175" s="1"/>
      <c r="D175" s="8"/>
      <c r="E175" s="8"/>
      <c r="F175" s="8"/>
      <c r="G175" s="3"/>
      <c r="H175" s="208"/>
      <c r="I175" s="34"/>
      <c r="J175" s="216">
        <f>K174/F184</f>
        <v>0</v>
      </c>
      <c r="K175" s="217"/>
      <c r="L175" s="214"/>
      <c r="M175" s="215"/>
      <c r="N175" s="13"/>
      <c r="O175" s="86"/>
      <c r="P175" s="69"/>
      <c r="Q175" s="19"/>
      <c r="R175" s="19"/>
      <c r="S175" s="19"/>
      <c r="T175" s="81"/>
    </row>
    <row r="176" spans="1:20">
      <c r="A176" s="1"/>
      <c r="B176" s="2" t="s">
        <v>156</v>
      </c>
      <c r="C176" s="1"/>
      <c r="D176" s="8"/>
      <c r="E176" s="8"/>
      <c r="F176" s="8"/>
      <c r="G176" s="3"/>
      <c r="H176" s="208"/>
      <c r="I176" s="34"/>
      <c r="J176" s="218"/>
      <c r="K176" s="217"/>
      <c r="L176" s="219">
        <f>SUM(L31:L171)</f>
        <v>0</v>
      </c>
      <c r="M176" s="215"/>
      <c r="N176" s="13"/>
      <c r="O176" s="86"/>
      <c r="P176" s="69"/>
      <c r="Q176" s="19"/>
      <c r="R176" s="19"/>
      <c r="S176" s="19"/>
      <c r="T176" s="81"/>
    </row>
    <row r="177" spans="1:21">
      <c r="A177" s="1"/>
      <c r="B177" s="36" t="s">
        <v>148</v>
      </c>
      <c r="C177" s="37"/>
      <c r="D177" s="38"/>
      <c r="E177" s="38"/>
      <c r="F177" s="38"/>
      <c r="G177" s="220"/>
      <c r="H177" s="221"/>
      <c r="I177" s="38"/>
      <c r="J177" s="222"/>
      <c r="K177" s="223"/>
      <c r="L177" s="224"/>
      <c r="M177" s="225">
        <f>SUM(M31:M171)</f>
        <v>0</v>
      </c>
      <c r="N177" s="13"/>
      <c r="O177" s="86"/>
      <c r="P177" s="69"/>
      <c r="Q177" s="19"/>
      <c r="R177" s="19"/>
      <c r="S177" s="19"/>
      <c r="T177" s="81"/>
    </row>
    <row r="178" spans="1:21">
      <c r="A178" s="1"/>
      <c r="B178" s="10" t="s">
        <v>149</v>
      </c>
      <c r="C178" s="9"/>
      <c r="D178" s="18"/>
      <c r="E178" s="18"/>
      <c r="F178" s="18"/>
      <c r="G178" s="12"/>
      <c r="H178" s="226"/>
      <c r="I178" s="18"/>
      <c r="J178" s="227"/>
      <c r="K178" s="228"/>
      <c r="L178" s="229"/>
      <c r="M178" s="228"/>
      <c r="N178" s="213">
        <f>SUM(N31:N171)</f>
        <v>540617</v>
      </c>
      <c r="O178" s="158"/>
      <c r="P178" s="69"/>
      <c r="Q178" s="19"/>
      <c r="R178" s="19"/>
      <c r="S178" s="19"/>
      <c r="T178" s="81"/>
    </row>
    <row r="179" spans="1:21">
      <c r="A179" s="1"/>
      <c r="B179" s="10" t="s">
        <v>150</v>
      </c>
      <c r="C179" s="9"/>
      <c r="D179" s="18"/>
      <c r="E179" s="18"/>
      <c r="F179" s="18"/>
      <c r="G179" s="12"/>
      <c r="H179" s="226"/>
      <c r="I179" s="18"/>
      <c r="J179" s="227"/>
      <c r="K179" s="228"/>
      <c r="L179" s="229"/>
      <c r="M179" s="228"/>
      <c r="N179" s="229"/>
      <c r="O179" s="230">
        <f>N178/F184</f>
        <v>1</v>
      </c>
      <c r="P179" s="69"/>
      <c r="Q179" s="19"/>
      <c r="R179" s="19"/>
      <c r="S179" s="19"/>
      <c r="T179" s="81"/>
    </row>
    <row r="180" spans="1:21">
      <c r="A180" s="1"/>
      <c r="B180" s="2" t="s">
        <v>151</v>
      </c>
      <c r="C180" s="11"/>
      <c r="D180" s="34"/>
      <c r="E180" s="34"/>
      <c r="F180" s="34"/>
      <c r="G180" s="3"/>
      <c r="H180" s="208"/>
      <c r="I180" s="34"/>
      <c r="J180" s="218"/>
      <c r="K180" s="217">
        <f>K174*G190</f>
        <v>0</v>
      </c>
      <c r="L180" s="35"/>
      <c r="M180" s="217"/>
      <c r="N180" s="35"/>
      <c r="O180" s="231"/>
      <c r="P180" s="69"/>
      <c r="Q180" s="19"/>
      <c r="R180" s="19"/>
      <c r="S180" s="19"/>
      <c r="T180" s="81"/>
    </row>
    <row r="181" spans="1:21" ht="16.5" thickBot="1">
      <c r="A181" s="1"/>
      <c r="B181" s="2" t="s">
        <v>153</v>
      </c>
      <c r="C181" s="11"/>
      <c r="D181" s="34"/>
      <c r="E181" s="34"/>
      <c r="F181" s="34"/>
      <c r="G181" s="3"/>
      <c r="H181" s="208"/>
      <c r="I181" s="34"/>
      <c r="J181" s="218"/>
      <c r="K181" s="217"/>
      <c r="L181" s="35"/>
      <c r="M181" s="217">
        <f>M177*G190</f>
        <v>0</v>
      </c>
      <c r="N181" s="35" t="s">
        <v>143</v>
      </c>
      <c r="O181" s="231"/>
      <c r="P181" s="69"/>
      <c r="Q181" s="19"/>
      <c r="R181" s="19"/>
      <c r="S181" s="19"/>
      <c r="T181" s="81"/>
    </row>
    <row r="182" spans="1:21" ht="16.5" thickBot="1">
      <c r="A182" s="1"/>
      <c r="B182" s="30" t="s">
        <v>152</v>
      </c>
      <c r="C182" s="31"/>
      <c r="D182" s="32"/>
      <c r="E182" s="32"/>
      <c r="F182" s="32"/>
      <c r="G182" s="232"/>
      <c r="H182" s="233"/>
      <c r="I182" s="32"/>
      <c r="J182" s="234"/>
      <c r="K182" s="235"/>
      <c r="L182" s="236"/>
      <c r="M182" s="33">
        <f>M177-M181</f>
        <v>0</v>
      </c>
      <c r="N182" s="35" t="s">
        <v>21</v>
      </c>
      <c r="O182" s="231"/>
      <c r="P182" s="69"/>
      <c r="Q182" s="19"/>
      <c r="R182" s="19"/>
      <c r="S182" s="19"/>
      <c r="T182" s="81"/>
    </row>
    <row r="183" spans="1:21">
      <c r="A183" s="1"/>
      <c r="B183" s="2"/>
      <c r="C183" s="1"/>
      <c r="D183" s="8"/>
      <c r="E183" s="8"/>
      <c r="F183" s="8"/>
      <c r="G183" s="3"/>
      <c r="H183" s="237"/>
      <c r="I183" s="238"/>
      <c r="J183" s="13"/>
      <c r="K183" s="215"/>
      <c r="L183" s="13"/>
      <c r="M183" s="215"/>
      <c r="N183" s="13"/>
      <c r="O183" s="86"/>
      <c r="P183" s="69"/>
      <c r="Q183" s="19"/>
      <c r="R183" s="19"/>
      <c r="S183" s="19"/>
      <c r="T183" s="81"/>
    </row>
    <row r="184" spans="1:21" ht="18">
      <c r="A184" s="1"/>
      <c r="B184" s="7" t="s">
        <v>1</v>
      </c>
      <c r="C184" s="1"/>
      <c r="D184" s="1"/>
      <c r="E184" s="1"/>
      <c r="F184" s="21">
        <f>F172+F188</f>
        <v>540617</v>
      </c>
      <c r="G184" s="87"/>
      <c r="H184" s="239">
        <f>SUM(H31:H171)</f>
        <v>540617</v>
      </c>
      <c r="I184" s="238"/>
      <c r="J184" s="13"/>
      <c r="K184" s="215"/>
      <c r="L184" s="13"/>
      <c r="M184" s="215"/>
      <c r="N184" s="13"/>
      <c r="O184" s="86"/>
      <c r="P184" s="69"/>
      <c r="Q184" s="19"/>
      <c r="R184" s="19"/>
      <c r="S184" s="19"/>
      <c r="T184" s="81"/>
    </row>
    <row r="185" spans="1:21">
      <c r="A185" s="9"/>
      <c r="B185" s="10"/>
      <c r="C185" s="9" t="s">
        <v>11</v>
      </c>
      <c r="D185" s="9"/>
      <c r="E185" s="9"/>
      <c r="F185" s="18"/>
      <c r="G185" s="226"/>
      <c r="H185" s="18"/>
      <c r="I185" s="240"/>
      <c r="J185" s="13"/>
      <c r="K185" s="215"/>
      <c r="L185" s="13"/>
      <c r="M185" s="215"/>
      <c r="N185" s="13"/>
      <c r="O185" s="86"/>
      <c r="P185" s="69"/>
      <c r="Q185" s="19"/>
      <c r="R185" s="19"/>
      <c r="S185" s="19"/>
      <c r="T185" s="81"/>
    </row>
    <row r="186" spans="1:21">
      <c r="A186" s="1"/>
      <c r="B186" s="2" t="s">
        <v>6</v>
      </c>
      <c r="C186" s="1"/>
      <c r="D186" s="1"/>
      <c r="E186" s="1"/>
      <c r="F186" s="8"/>
      <c r="G186" s="208"/>
      <c r="H186" s="8"/>
      <c r="I186" s="238"/>
      <c r="J186" s="13"/>
      <c r="K186" s="215"/>
      <c r="L186" s="13"/>
      <c r="M186" s="215"/>
      <c r="N186" s="13"/>
      <c r="O186" s="86"/>
      <c r="P186" s="69"/>
      <c r="Q186" s="19"/>
      <c r="R186" s="19"/>
      <c r="S186" s="19"/>
      <c r="T186" s="81"/>
    </row>
    <row r="187" spans="1:21">
      <c r="A187" s="1"/>
      <c r="B187" s="2" t="s">
        <v>7</v>
      </c>
      <c r="C187" s="1"/>
      <c r="D187" s="1" t="s">
        <v>8</v>
      </c>
      <c r="E187" s="1"/>
      <c r="F187" s="8"/>
      <c r="G187" s="226"/>
      <c r="H187" s="8"/>
      <c r="I187" s="238"/>
      <c r="J187" s="13"/>
      <c r="K187" s="215"/>
      <c r="L187" s="13"/>
      <c r="M187" s="215"/>
      <c r="N187" s="13"/>
      <c r="O187" s="86"/>
      <c r="P187" s="69"/>
      <c r="Q187" s="19"/>
      <c r="R187" s="19"/>
      <c r="S187" s="19"/>
      <c r="T187" s="81"/>
    </row>
    <row r="188" spans="1:21">
      <c r="A188" s="1"/>
      <c r="B188" s="2" t="s">
        <v>9</v>
      </c>
      <c r="C188" s="1"/>
      <c r="D188" s="1"/>
      <c r="E188" s="1"/>
      <c r="F188" s="21">
        <f>F172*F189</f>
        <v>49147</v>
      </c>
      <c r="G188" s="239">
        <f>SUM(G31:G171)</f>
        <v>49147</v>
      </c>
      <c r="H188" s="8"/>
      <c r="I188" s="238"/>
      <c r="J188" s="13"/>
      <c r="K188" s="215"/>
      <c r="L188" s="13"/>
      <c r="M188" s="215"/>
      <c r="N188" s="13"/>
      <c r="O188" s="86"/>
      <c r="P188" s="69"/>
      <c r="Q188" s="19"/>
      <c r="R188" s="19"/>
      <c r="S188" s="19"/>
      <c r="T188" s="81"/>
    </row>
    <row r="189" spans="1:21">
      <c r="A189" s="1"/>
      <c r="B189" s="2" t="s">
        <v>12</v>
      </c>
      <c r="C189" s="125" t="s">
        <v>160</v>
      </c>
      <c r="D189" s="1"/>
      <c r="E189" s="1"/>
      <c r="F189" s="241">
        <v>0.1</v>
      </c>
      <c r="G189" s="8"/>
      <c r="H189" s="8"/>
      <c r="I189" s="238"/>
      <c r="J189" s="13"/>
      <c r="K189" s="215"/>
      <c r="L189" s="13"/>
      <c r="M189" s="215"/>
      <c r="N189" s="13"/>
      <c r="O189" s="86"/>
      <c r="P189" s="69"/>
      <c r="Q189" s="19"/>
      <c r="R189" s="19"/>
      <c r="S189" s="19"/>
      <c r="T189" s="81"/>
    </row>
    <row r="190" spans="1:21">
      <c r="A190" s="1"/>
      <c r="B190" s="89" t="s">
        <v>161</v>
      </c>
      <c r="C190" s="90"/>
      <c r="D190" s="90"/>
      <c r="E190" s="90"/>
      <c r="F190" s="242"/>
      <c r="G190" s="243">
        <v>0.05</v>
      </c>
      <c r="H190" s="18"/>
      <c r="I190" s="240"/>
      <c r="J190" s="158"/>
      <c r="K190" s="244"/>
      <c r="L190" s="229"/>
      <c r="M190" s="244"/>
      <c r="N190" s="229"/>
      <c r="O190" s="158"/>
      <c r="P190" s="70"/>
      <c r="Q190" s="71"/>
      <c r="R190" s="71"/>
      <c r="S190" s="71"/>
      <c r="T190" s="82"/>
      <c r="U190" s="26"/>
    </row>
    <row r="191" spans="1:21">
      <c r="A191" s="1"/>
      <c r="B191" s="1"/>
      <c r="C191" s="1"/>
      <c r="D191" s="1"/>
      <c r="E191" s="1"/>
      <c r="F191" s="1"/>
      <c r="G191" s="1"/>
      <c r="H191" s="1"/>
      <c r="I191" s="11"/>
      <c r="J191" s="11"/>
      <c r="K191" s="1"/>
      <c r="L191" s="1"/>
      <c r="M191" s="1"/>
      <c r="N191" s="1"/>
      <c r="O191" s="1"/>
      <c r="P191" s="1"/>
      <c r="Q191" s="1"/>
      <c r="R191" s="1"/>
      <c r="S191" s="1"/>
      <c r="U191" s="26"/>
    </row>
    <row r="192" spans="1:21">
      <c r="B192" s="36" t="s">
        <v>263</v>
      </c>
      <c r="C192" s="266"/>
      <c r="D192" s="266"/>
      <c r="E192" s="266"/>
      <c r="F192" s="107">
        <f>SUM(H31:H133)</f>
        <v>436997</v>
      </c>
      <c r="G192" t="s">
        <v>265</v>
      </c>
    </row>
    <row r="193" spans="2:7">
      <c r="B193" s="36" t="s">
        <v>264</v>
      </c>
      <c r="C193" s="266"/>
      <c r="D193" s="266"/>
      <c r="E193" s="266"/>
      <c r="F193" s="107">
        <f>SUM(H143:H171)</f>
        <v>103620</v>
      </c>
      <c r="G193" t="s">
        <v>265</v>
      </c>
    </row>
  </sheetData>
  <protectedRanges>
    <protectedRange sqref="G7 D5:D8 F7:F8 F5:G6" name="Range1_1"/>
  </protectedRanges>
  <phoneticPr fontId="1" type="noConversion"/>
  <pageMargins left="0.25" right="0.25" top="0.25" bottom="0.25" header="0" footer="0"/>
  <pageSetup paperSize="275" scale="57" fitToHeight="0" orientation="landscape" horizontalDpi="4294967292" verticalDpi="4294967292" r:id="rId1"/>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Sheet1!Print_Area</vt:lpstr>
      <vt:lpstr>Sheet2!Print_Area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Becky Guffey</dc:creator>
  <cp:lastModifiedBy>rand</cp:lastModifiedBy>
  <cp:lastPrinted>2017-03-30T21:19:53Z</cp:lastPrinted>
  <dcterms:created xsi:type="dcterms:W3CDTF">2015-04-26T22:32:50Z</dcterms:created>
  <dcterms:modified xsi:type="dcterms:W3CDTF">2017-04-18T18:28:21Z</dcterms:modified>
</cp:coreProperties>
</file>